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0185" yWindow="-15" windowWidth="10140" windowHeight="8220" tabRatio="875"/>
  </bookViews>
  <sheets>
    <sheet name="оглавление" sheetId="47" r:id="rId1"/>
    <sheet name="доплаты" sheetId="61" r:id="rId2"/>
    <sheet name="типы смазок" sheetId="112" r:id="rId3"/>
    <sheet name="1" sheetId="24" r:id="rId4"/>
    <sheet name="2" sheetId="110" r:id="rId5"/>
    <sheet name="3" sheetId="12" r:id="rId6"/>
    <sheet name="4" sheetId="13" r:id="rId7"/>
    <sheet name="5" sheetId="14" r:id="rId8"/>
    <sheet name="6" sheetId="15" r:id="rId9"/>
    <sheet name="7" sheetId="16" r:id="rId10"/>
    <sheet name="8" sheetId="18" r:id="rId11"/>
    <sheet name="9" sheetId="19" r:id="rId12"/>
    <sheet name="10" sheetId="21" r:id="rId13"/>
    <sheet name="11" sheetId="22" r:id="rId14"/>
    <sheet name="12" sheetId="60" r:id="rId15"/>
    <sheet name="13" sheetId="20" r:id="rId16"/>
    <sheet name="14" sheetId="114" r:id="rId17"/>
    <sheet name="15" sheetId="79" r:id="rId18"/>
    <sheet name="канаты" sheetId="99" state="hidden" r:id="rId19"/>
  </sheets>
  <externalReferences>
    <externalReference r:id="rId20"/>
  </externalReferences>
  <definedNames>
    <definedName name="_xlnm._FilterDatabase" localSheetId="12" hidden="1">'10'!$E$5:$F$5</definedName>
    <definedName name="_xlnm._FilterDatabase" localSheetId="5" hidden="1">'3'!$E$42:$F$42</definedName>
    <definedName name="_xlnm._FilterDatabase" localSheetId="18" hidden="1">канаты!$A$2:$J$619</definedName>
    <definedName name="Z_25CCFC00_B2A0_11D5_BB28_0001029D9AF1_.wvu.Cols" localSheetId="6" hidden="1">'4'!#REF!</definedName>
    <definedName name="Z_25CCFC00_B2A0_11D5_BB28_0001029D9AF1_.wvu.PrintArea" localSheetId="3" hidden="1">'1'!#REF!</definedName>
    <definedName name="Z_25CCFC00_B2A0_11D5_BB28_0001029D9AF1_.wvu.PrintArea" localSheetId="12" hidden="1">'10'!#REF!</definedName>
    <definedName name="Z_25CCFC00_B2A0_11D5_BB28_0001029D9AF1_.wvu.PrintArea" localSheetId="13" hidden="1">'11'!#REF!</definedName>
    <definedName name="Z_25CCFC00_B2A0_11D5_BB28_0001029D9AF1_.wvu.PrintArea" localSheetId="14" hidden="1">'12'!#REF!</definedName>
    <definedName name="Z_25CCFC00_B2A0_11D5_BB28_0001029D9AF1_.wvu.PrintArea" localSheetId="15" hidden="1">'9'!#REF!</definedName>
    <definedName name="Z_25CCFC00_B2A0_11D5_BB28_0001029D9AF1_.wvu.PrintArea" localSheetId="16" hidden="1">'9'!#REF!</definedName>
    <definedName name="Z_25CCFC00_B2A0_11D5_BB28_0001029D9AF1_.wvu.PrintArea" localSheetId="4" hidden="1">'2'!#REF!</definedName>
    <definedName name="Z_25CCFC00_B2A0_11D5_BB28_0001029D9AF1_.wvu.PrintArea" localSheetId="5" hidden="1">'3'!#REF!</definedName>
    <definedName name="Z_25CCFC00_B2A0_11D5_BB28_0001029D9AF1_.wvu.PrintArea" localSheetId="6" hidden="1">'4'!#REF!</definedName>
    <definedName name="Z_25CCFC00_B2A0_11D5_BB28_0001029D9AF1_.wvu.PrintArea" localSheetId="7" hidden="1">'5'!#REF!</definedName>
    <definedName name="Z_25CCFC00_B2A0_11D5_BB28_0001029D9AF1_.wvu.PrintArea" localSheetId="8" hidden="1">'6'!#REF!</definedName>
    <definedName name="Z_25CCFC00_B2A0_11D5_BB28_0001029D9AF1_.wvu.PrintArea" localSheetId="9" hidden="1">'7'!#REF!</definedName>
    <definedName name="Z_25CCFC00_B2A0_11D5_BB28_0001029D9AF1_.wvu.PrintArea" localSheetId="10" hidden="1">'8'!#REF!</definedName>
    <definedName name="Z_25CCFC00_B2A0_11D5_BB28_0001029D9AF1_.wvu.PrintArea" localSheetId="11" hidden="1">'9'!#REF!</definedName>
    <definedName name="_xlnm.Print_Area" localSheetId="3">'1'!$A$1:$D$47</definedName>
    <definedName name="_xlnm.Print_Area" localSheetId="12">'10'!$A$1:$D$36</definedName>
    <definedName name="_xlnm.Print_Area" localSheetId="13">'11'!$A$1:$D$55</definedName>
    <definedName name="_xlnm.Print_Area" localSheetId="14">'12'!$A$1:$D$81</definedName>
    <definedName name="_xlnm.Print_Area" localSheetId="15">'13'!$A$1:$D$22</definedName>
    <definedName name="_xlnm.Print_Area" localSheetId="16">'14'!$A$1:$H$22</definedName>
    <definedName name="_xlnm.Print_Area" localSheetId="17">'15'!$A$2:$H$65</definedName>
    <definedName name="_xlnm.Print_Area" localSheetId="4">'2'!$A$1:$D$78</definedName>
    <definedName name="_xlnm.Print_Area" localSheetId="5">'3'!$A$1:$D$73</definedName>
    <definedName name="_xlnm.Print_Area" localSheetId="6">'4'!$A$1:$D$76</definedName>
    <definedName name="_xlnm.Print_Area" localSheetId="7">'5'!$A$1:$D$68</definedName>
    <definedName name="_xlnm.Print_Area" localSheetId="8">'6'!$A$1:$D$65</definedName>
    <definedName name="_xlnm.Print_Area" localSheetId="9">'7'!$A$1:$D$59</definedName>
    <definedName name="_xlnm.Print_Area" localSheetId="10">'8'!$A$1:$D$76</definedName>
    <definedName name="_xlnm.Print_Area" localSheetId="11">'9'!$A$1:$D$44</definedName>
    <definedName name="_xlnm.Print_Area" localSheetId="1">доплаты!$A$1:$I$70</definedName>
    <definedName name="_xlnm.Print_Area" localSheetId="0">оглавление!$A$1:$H$76</definedName>
    <definedName name="_xlnm.Print_Area" localSheetId="2">'типы смазок'!$A$2:$F$49</definedName>
  </definedNames>
  <calcPr calcId="125725" refMode="R1C1"/>
</workbook>
</file>

<file path=xl/calcChain.xml><?xml version="1.0" encoding="utf-8"?>
<calcChain xmlns="http://schemas.openxmlformats.org/spreadsheetml/2006/main">
  <c r="D1" i="24"/>
  <c r="D14" i="20" l="1"/>
  <c r="D12"/>
  <c r="D8"/>
  <c r="D18"/>
  <c r="D17"/>
  <c r="D16"/>
  <c r="D15"/>
  <c r="D11"/>
  <c r="D10"/>
  <c r="D9"/>
  <c r="D1"/>
  <c r="D35" i="24"/>
  <c r="D30"/>
  <c r="D32"/>
  <c r="D29"/>
  <c r="D11"/>
  <c r="D46"/>
  <c r="D45"/>
  <c r="D44"/>
  <c r="D43"/>
  <c r="D42"/>
  <c r="D41"/>
  <c r="D40"/>
  <c r="D39"/>
  <c r="D38"/>
  <c r="D37"/>
  <c r="D36"/>
  <c r="D33"/>
  <c r="D31"/>
  <c r="D24"/>
  <c r="D23"/>
  <c r="D22"/>
  <c r="D21"/>
  <c r="D20"/>
  <c r="D19"/>
  <c r="D18"/>
  <c r="D17"/>
  <c r="D16"/>
  <c r="D15"/>
  <c r="D14"/>
  <c r="D13"/>
  <c r="D10"/>
  <c r="D9"/>
  <c r="D8"/>
  <c r="D7"/>
  <c r="D66" i="60" l="1"/>
  <c r="D65"/>
  <c r="D64"/>
  <c r="D63"/>
  <c r="D62"/>
  <c r="D61"/>
  <c r="D60"/>
  <c r="D42" i="22" l="1"/>
  <c r="D41"/>
  <c r="D74" i="60" l="1"/>
  <c r="D75"/>
  <c r="D76"/>
  <c r="D77"/>
  <c r="D78"/>
  <c r="D79"/>
  <c r="D80"/>
  <c r="D81"/>
  <c r="D35" i="21"/>
  <c r="D36"/>
  <c r="D30" i="22"/>
  <c r="D31"/>
  <c r="D54" i="60"/>
  <c r="D41"/>
  <c r="D42"/>
  <c r="D43"/>
  <c r="D44"/>
  <c r="D45"/>
  <c r="D46"/>
  <c r="D47"/>
  <c r="D48"/>
  <c r="D49"/>
  <c r="D50"/>
  <c r="D51"/>
  <c r="D52"/>
  <c r="D53"/>
  <c r="D40"/>
  <c r="D21" i="18" l="1"/>
  <c r="D22"/>
  <c r="D23"/>
  <c r="D24"/>
  <c r="D25"/>
  <c r="D26"/>
  <c r="D27"/>
  <c r="D28"/>
  <c r="D29"/>
  <c r="D30"/>
  <c r="D31"/>
  <c r="D32"/>
  <c r="D33"/>
  <c r="D34"/>
  <c r="D35"/>
  <c r="D36"/>
  <c r="D37"/>
  <c r="H20" i="114" l="1"/>
  <c r="F20"/>
  <c r="D20"/>
  <c r="H19"/>
  <c r="F19"/>
  <c r="D19"/>
  <c r="H10"/>
  <c r="F10"/>
  <c r="D10"/>
  <c r="H9"/>
  <c r="F9"/>
  <c r="D9"/>
  <c r="H8"/>
  <c r="F8"/>
  <c r="D8"/>
  <c r="D73" i="12"/>
  <c r="G38" i="61" l="1"/>
  <c r="A38"/>
  <c r="D42" i="110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H3" i="114"/>
  <c r="D1" i="60"/>
  <c r="D1" i="22"/>
  <c r="D1" i="21"/>
  <c r="D1" i="19"/>
  <c r="D2" i="18"/>
  <c r="D1" i="16"/>
  <c r="D1" i="15"/>
  <c r="D1" i="14"/>
  <c r="D1" i="13"/>
  <c r="D1" i="12"/>
  <c r="D1" i="110"/>
  <c r="D72" i="12"/>
  <c r="D6" i="21" l="1"/>
  <c r="D64" i="15"/>
  <c r="D33" i="60"/>
  <c r="D78" i="110"/>
  <c r="D77"/>
  <c r="D34" i="15"/>
  <c r="D35" i="1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63" i="15"/>
  <c r="D62"/>
  <c r="D61"/>
  <c r="D60"/>
  <c r="D59"/>
  <c r="D58"/>
  <c r="D57"/>
  <c r="D55" i="22"/>
  <c r="D54"/>
  <c r="D18" i="60"/>
  <c r="D19"/>
  <c r="D9"/>
  <c r="D72"/>
  <c r="D73"/>
  <c r="D71"/>
  <c r="D7"/>
  <c r="D8"/>
  <c r="D10"/>
  <c r="D11"/>
  <c r="D12"/>
  <c r="D13"/>
  <c r="D14"/>
  <c r="D15"/>
  <c r="D16"/>
  <c r="D17"/>
  <c r="D20"/>
  <c r="D21"/>
  <c r="D22"/>
  <c r="D23"/>
  <c r="D24"/>
  <c r="D25"/>
  <c r="D26"/>
  <c r="D27"/>
  <c r="D28"/>
  <c r="D29"/>
  <c r="D30"/>
  <c r="D31"/>
  <c r="D32"/>
  <c r="D6"/>
  <c r="D51" i="22"/>
  <c r="D52"/>
  <c r="D53"/>
  <c r="D50"/>
  <c r="D39"/>
  <c r="D40"/>
  <c r="D43"/>
  <c r="D38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D7" i="2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29" i="19"/>
  <c r="D30"/>
  <c r="D31"/>
  <c r="D32"/>
  <c r="D33"/>
  <c r="D34"/>
  <c r="D35"/>
  <c r="D36"/>
  <c r="D37"/>
  <c r="D38"/>
  <c r="D39"/>
  <c r="D40"/>
  <c r="D41"/>
  <c r="D42"/>
  <c r="D43"/>
  <c r="D28"/>
  <c r="D7"/>
  <c r="D8"/>
  <c r="D9"/>
  <c r="D10"/>
  <c r="D11"/>
  <c r="D12"/>
  <c r="D13"/>
  <c r="D14"/>
  <c r="D15"/>
  <c r="D16"/>
  <c r="D17"/>
  <c r="D18"/>
  <c r="D19"/>
  <c r="D20"/>
  <c r="D21"/>
  <c r="D6"/>
  <c r="D76" i="18"/>
  <c r="D75"/>
  <c r="D67"/>
  <c r="D68"/>
  <c r="D66"/>
  <c r="D45"/>
  <c r="D46"/>
  <c r="D47"/>
  <c r="D48"/>
  <c r="D49"/>
  <c r="D50"/>
  <c r="D51"/>
  <c r="D52"/>
  <c r="D53"/>
  <c r="D54"/>
  <c r="D55"/>
  <c r="D56"/>
  <c r="D57"/>
  <c r="D58"/>
  <c r="D59"/>
  <c r="D44"/>
  <c r="D8"/>
  <c r="D9"/>
  <c r="D10"/>
  <c r="D11"/>
  <c r="D12"/>
  <c r="D13"/>
  <c r="D14"/>
  <c r="D15"/>
  <c r="D16"/>
  <c r="D17"/>
  <c r="D18"/>
  <c r="D19"/>
  <c r="D20"/>
  <c r="D7"/>
  <c r="D36" i="1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3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6"/>
  <c r="D43" i="15"/>
  <c r="D44"/>
  <c r="D45"/>
  <c r="D46"/>
  <c r="D47"/>
  <c r="D48"/>
  <c r="D49"/>
  <c r="D50"/>
  <c r="D51"/>
  <c r="D52"/>
  <c r="D53"/>
  <c r="D54"/>
  <c r="D55"/>
  <c r="D56"/>
  <c r="D4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5"/>
  <c r="D6"/>
  <c r="D59" i="14"/>
  <c r="D60"/>
  <c r="D61"/>
  <c r="D62"/>
  <c r="D63"/>
  <c r="D64"/>
  <c r="D65"/>
  <c r="D66"/>
  <c r="D67"/>
  <c r="D68"/>
  <c r="D58"/>
  <c r="D41"/>
  <c r="D42"/>
  <c r="D43"/>
  <c r="D44"/>
  <c r="D45"/>
  <c r="D46"/>
  <c r="D47"/>
  <c r="D48"/>
  <c r="D49"/>
  <c r="D50"/>
  <c r="D51"/>
  <c r="D40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6"/>
  <c r="D68" i="13"/>
  <c r="D69"/>
  <c r="D70"/>
  <c r="D71"/>
  <c r="D72"/>
  <c r="D73"/>
  <c r="D74"/>
  <c r="D75"/>
  <c r="D76"/>
  <c r="D67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4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/>
  <c r="D7" i="1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D6"/>
  <c r="D50" i="11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49"/>
  <c r="D619" i="99"/>
  <c r="D618"/>
  <c r="J618" s="1"/>
  <c r="D617"/>
  <c r="J617" s="1"/>
  <c r="D616"/>
  <c r="J616" s="1"/>
  <c r="D615"/>
  <c r="D614"/>
  <c r="J614" s="1"/>
  <c r="D613"/>
  <c r="J613" s="1"/>
  <c r="D612"/>
  <c r="J612" s="1"/>
  <c r="D611"/>
  <c r="I611" s="1"/>
  <c r="D610"/>
  <c r="J610" s="1"/>
  <c r="J609"/>
  <c r="J608"/>
  <c r="J607"/>
  <c r="J606"/>
  <c r="J605"/>
  <c r="J604"/>
  <c r="J603"/>
  <c r="J602"/>
  <c r="J601"/>
  <c r="J600"/>
  <c r="J599"/>
  <c r="J598"/>
  <c r="J597"/>
  <c r="J596"/>
  <c r="I595"/>
  <c r="J595" s="1"/>
  <c r="I594"/>
  <c r="J594" s="1"/>
  <c r="I593"/>
  <c r="J593" s="1"/>
  <c r="I592"/>
  <c r="J592" s="1"/>
  <c r="I591"/>
  <c r="J591" s="1"/>
  <c r="I590"/>
  <c r="J590" s="1"/>
  <c r="I589"/>
  <c r="J589" s="1"/>
  <c r="I588"/>
  <c r="J588" s="1"/>
  <c r="I587"/>
  <c r="J587" s="1"/>
  <c r="I586"/>
  <c r="J586" s="1"/>
  <c r="I585"/>
  <c r="J585" s="1"/>
  <c r="I584"/>
  <c r="J584" s="1"/>
  <c r="I583"/>
  <c r="J583" s="1"/>
  <c r="I582"/>
  <c r="J582" s="1"/>
  <c r="I581"/>
  <c r="J581" s="1"/>
  <c r="I580"/>
  <c r="J580" s="1"/>
  <c r="I579"/>
  <c r="J579"/>
  <c r="I578"/>
  <c r="J578" s="1"/>
  <c r="I577"/>
  <c r="J577" s="1"/>
  <c r="I576"/>
  <c r="J576" s="1"/>
  <c r="I575"/>
  <c r="J575" s="1"/>
  <c r="I574"/>
  <c r="J574" s="1"/>
  <c r="I573"/>
  <c r="J573" s="1"/>
  <c r="I572"/>
  <c r="J572" s="1"/>
  <c r="D571"/>
  <c r="J571" s="1"/>
  <c r="D570"/>
  <c r="J570" s="1"/>
  <c r="D569"/>
  <c r="J569" s="1"/>
  <c r="D568"/>
  <c r="E568"/>
  <c r="I568" s="1"/>
  <c r="D567"/>
  <c r="H567" s="1"/>
  <c r="E567"/>
  <c r="D566"/>
  <c r="H566" s="1"/>
  <c r="E566"/>
  <c r="I566" s="1"/>
  <c r="D565"/>
  <c r="E565"/>
  <c r="D564"/>
  <c r="H564" s="1"/>
  <c r="E564"/>
  <c r="I564" s="1"/>
  <c r="D563"/>
  <c r="E563"/>
  <c r="D562"/>
  <c r="H562" s="1"/>
  <c r="E562"/>
  <c r="I562" s="1"/>
  <c r="D561"/>
  <c r="E561"/>
  <c r="D560"/>
  <c r="H560" s="1"/>
  <c r="E560"/>
  <c r="I560" s="1"/>
  <c r="D559"/>
  <c r="E559"/>
  <c r="D558"/>
  <c r="E558"/>
  <c r="I558" s="1"/>
  <c r="D557"/>
  <c r="E557"/>
  <c r="D556"/>
  <c r="J556" s="1"/>
  <c r="D555"/>
  <c r="D554"/>
  <c r="J554" s="1"/>
  <c r="D553"/>
  <c r="E553"/>
  <c r="D552"/>
  <c r="I552" s="1"/>
  <c r="E552"/>
  <c r="D551"/>
  <c r="E551"/>
  <c r="D550"/>
  <c r="J550" s="1"/>
  <c r="E550"/>
  <c r="D549"/>
  <c r="H549" s="1"/>
  <c r="E549"/>
  <c r="D548"/>
  <c r="E548"/>
  <c r="D547"/>
  <c r="E547"/>
  <c r="D546"/>
  <c r="I546" s="1"/>
  <c r="E546"/>
  <c r="D545"/>
  <c r="E545"/>
  <c r="D544"/>
  <c r="I544" s="1"/>
  <c r="E544"/>
  <c r="D543"/>
  <c r="H543" s="1"/>
  <c r="E543"/>
  <c r="D542"/>
  <c r="I542" s="1"/>
  <c r="E542"/>
  <c r="D541"/>
  <c r="E541"/>
  <c r="D540"/>
  <c r="I540" s="1"/>
  <c r="E540"/>
  <c r="D539"/>
  <c r="E539"/>
  <c r="D538"/>
  <c r="E538"/>
  <c r="D537"/>
  <c r="H537" s="1"/>
  <c r="E537"/>
  <c r="D536"/>
  <c r="E536"/>
  <c r="D535"/>
  <c r="E535"/>
  <c r="D534"/>
  <c r="H534" s="1"/>
  <c r="E534"/>
  <c r="D533"/>
  <c r="E533"/>
  <c r="D532"/>
  <c r="H532" s="1"/>
  <c r="E532"/>
  <c r="D531"/>
  <c r="E531"/>
  <c r="D530"/>
  <c r="H530" s="1"/>
  <c r="E530"/>
  <c r="D529"/>
  <c r="H529" s="1"/>
  <c r="E529"/>
  <c r="D528"/>
  <c r="H528" s="1"/>
  <c r="E528"/>
  <c r="D527"/>
  <c r="H527" s="1"/>
  <c r="E527"/>
  <c r="D526"/>
  <c r="H526" s="1"/>
  <c r="E526"/>
  <c r="D525"/>
  <c r="H525" s="1"/>
  <c r="E525"/>
  <c r="D524"/>
  <c r="E524"/>
  <c r="D523"/>
  <c r="E523"/>
  <c r="D522"/>
  <c r="E522"/>
  <c r="D521"/>
  <c r="H521" s="1"/>
  <c r="E521"/>
  <c r="D520"/>
  <c r="H520" s="1"/>
  <c r="E520"/>
  <c r="D519"/>
  <c r="H519" s="1"/>
  <c r="E519"/>
  <c r="D518"/>
  <c r="H518" s="1"/>
  <c r="E518"/>
  <c r="D517"/>
  <c r="H517" s="1"/>
  <c r="E517"/>
  <c r="D516"/>
  <c r="H516" s="1"/>
  <c r="E516"/>
  <c r="D515"/>
  <c r="H515" s="1"/>
  <c r="E515"/>
  <c r="D514"/>
  <c r="E514"/>
  <c r="D513"/>
  <c r="H513" s="1"/>
  <c r="E513"/>
  <c r="D512"/>
  <c r="H512" s="1"/>
  <c r="E512"/>
  <c r="D511"/>
  <c r="H511" s="1"/>
  <c r="E511"/>
  <c r="D510"/>
  <c r="D509"/>
  <c r="J509" s="1"/>
  <c r="D508"/>
  <c r="J508" s="1"/>
  <c r="D507"/>
  <c r="J507" s="1"/>
  <c r="D506"/>
  <c r="E506"/>
  <c r="D505"/>
  <c r="H505" s="1"/>
  <c r="E505"/>
  <c r="D504"/>
  <c r="E504"/>
  <c r="D503"/>
  <c r="E503"/>
  <c r="D502"/>
  <c r="H502" s="1"/>
  <c r="E502"/>
  <c r="D501"/>
  <c r="H501" s="1"/>
  <c r="E501"/>
  <c r="D500"/>
  <c r="H500" s="1"/>
  <c r="E500"/>
  <c r="D499"/>
  <c r="E499"/>
  <c r="D498"/>
  <c r="H498" s="1"/>
  <c r="E498"/>
  <c r="D497"/>
  <c r="E497"/>
  <c r="D496"/>
  <c r="E496"/>
  <c r="D495"/>
  <c r="H495" s="1"/>
  <c r="E495"/>
  <c r="D494"/>
  <c r="H494" s="1"/>
  <c r="E494"/>
  <c r="D493"/>
  <c r="H493" s="1"/>
  <c r="E493"/>
  <c r="D492"/>
  <c r="H492" s="1"/>
  <c r="E492"/>
  <c r="D491"/>
  <c r="E491"/>
  <c r="D490"/>
  <c r="E490"/>
  <c r="D489"/>
  <c r="E489"/>
  <c r="D488"/>
  <c r="H488" s="1"/>
  <c r="E488"/>
  <c r="D487"/>
  <c r="H487" s="1"/>
  <c r="E487"/>
  <c r="D486"/>
  <c r="E486"/>
  <c r="D485"/>
  <c r="H485" s="1"/>
  <c r="E485"/>
  <c r="D484"/>
  <c r="H484" s="1"/>
  <c r="E484"/>
  <c r="D483"/>
  <c r="E483"/>
  <c r="D482"/>
  <c r="H482" s="1"/>
  <c r="E482"/>
  <c r="D481"/>
  <c r="E481"/>
  <c r="D480"/>
  <c r="E480"/>
  <c r="D479"/>
  <c r="E479"/>
  <c r="D478"/>
  <c r="I478" s="1"/>
  <c r="E478"/>
  <c r="D477"/>
  <c r="H477" s="1"/>
  <c r="E477"/>
  <c r="D476"/>
  <c r="E476"/>
  <c r="D475"/>
  <c r="H475" s="1"/>
  <c r="E475"/>
  <c r="D474"/>
  <c r="E474"/>
  <c r="D473"/>
  <c r="H473" s="1"/>
  <c r="E473"/>
  <c r="D472"/>
  <c r="E472"/>
  <c r="D471"/>
  <c r="H471" s="1"/>
  <c r="E471"/>
  <c r="D470"/>
  <c r="E470"/>
  <c r="D469"/>
  <c r="H469" s="1"/>
  <c r="E469"/>
  <c r="D468"/>
  <c r="J468" s="1"/>
  <c r="E468"/>
  <c r="D467"/>
  <c r="I467" s="1"/>
  <c r="E467"/>
  <c r="D466"/>
  <c r="H466" s="1"/>
  <c r="E466"/>
  <c r="D465"/>
  <c r="H465" s="1"/>
  <c r="E465"/>
  <c r="D464"/>
  <c r="I464" s="1"/>
  <c r="E464"/>
  <c r="D463"/>
  <c r="E463"/>
  <c r="D462"/>
  <c r="E462"/>
  <c r="D461"/>
  <c r="E461"/>
  <c r="D460"/>
  <c r="J460" s="1"/>
  <c r="E460"/>
  <c r="D459"/>
  <c r="I459" s="1"/>
  <c r="E459"/>
  <c r="D458"/>
  <c r="H458" s="1"/>
  <c r="E458"/>
  <c r="D457"/>
  <c r="H457" s="1"/>
  <c r="E457"/>
  <c r="D456"/>
  <c r="I456" s="1"/>
  <c r="E456"/>
  <c r="D455"/>
  <c r="H455" s="1"/>
  <c r="E455"/>
  <c r="D454"/>
  <c r="I454" s="1"/>
  <c r="E454"/>
  <c r="D453"/>
  <c r="J453" s="1"/>
  <c r="E453"/>
  <c r="D452"/>
  <c r="I452" s="1"/>
  <c r="E452"/>
  <c r="D451"/>
  <c r="H451" s="1"/>
  <c r="E451"/>
  <c r="D450"/>
  <c r="J450" s="1"/>
  <c r="E450"/>
  <c r="D449"/>
  <c r="I449" s="1"/>
  <c r="E449"/>
  <c r="D448"/>
  <c r="I448" s="1"/>
  <c r="E448"/>
  <c r="D447"/>
  <c r="E447"/>
  <c r="D446"/>
  <c r="E446"/>
  <c r="D445"/>
  <c r="E445"/>
  <c r="D444"/>
  <c r="J444" s="1"/>
  <c r="E444"/>
  <c r="D443"/>
  <c r="H443" s="1"/>
  <c r="E443"/>
  <c r="D442"/>
  <c r="H442" s="1"/>
  <c r="E442"/>
  <c r="D441"/>
  <c r="E441"/>
  <c r="D440"/>
  <c r="H440" s="1"/>
  <c r="E440"/>
  <c r="D439"/>
  <c r="H439" s="1"/>
  <c r="E439"/>
  <c r="D438"/>
  <c r="H438" s="1"/>
  <c r="E438"/>
  <c r="D437"/>
  <c r="H437" s="1"/>
  <c r="E437"/>
  <c r="D436"/>
  <c r="H436" s="1"/>
  <c r="E436"/>
  <c r="D435"/>
  <c r="E435"/>
  <c r="D434"/>
  <c r="H434" s="1"/>
  <c r="E434"/>
  <c r="D433"/>
  <c r="H433" s="1"/>
  <c r="E433"/>
  <c r="D432"/>
  <c r="E432"/>
  <c r="D431"/>
  <c r="H431" s="1"/>
  <c r="E431"/>
  <c r="D430"/>
  <c r="E430"/>
  <c r="D429"/>
  <c r="H429" s="1"/>
  <c r="E429"/>
  <c r="D428"/>
  <c r="I428" s="1"/>
  <c r="E428"/>
  <c r="D427"/>
  <c r="H427" s="1"/>
  <c r="E427"/>
  <c r="D426"/>
  <c r="H426" s="1"/>
  <c r="E426"/>
  <c r="D425"/>
  <c r="H425" s="1"/>
  <c r="E425"/>
  <c r="D424"/>
  <c r="E424"/>
  <c r="D423"/>
  <c r="E423"/>
  <c r="D422"/>
  <c r="H422" s="1"/>
  <c r="E422"/>
  <c r="D421"/>
  <c r="H421" s="1"/>
  <c r="E421"/>
  <c r="D420"/>
  <c r="H420" s="1"/>
  <c r="E420"/>
  <c r="D419"/>
  <c r="H419" s="1"/>
  <c r="E419"/>
  <c r="D418"/>
  <c r="H418" s="1"/>
  <c r="E418"/>
  <c r="D417"/>
  <c r="H417" s="1"/>
  <c r="E417"/>
  <c r="D416"/>
  <c r="E416"/>
  <c r="D415"/>
  <c r="E415"/>
  <c r="D414"/>
  <c r="H414" s="1"/>
  <c r="E414"/>
  <c r="D413"/>
  <c r="E413"/>
  <c r="D412"/>
  <c r="I412" s="1"/>
  <c r="E412"/>
  <c r="D411"/>
  <c r="H411" s="1"/>
  <c r="E411"/>
  <c r="D410"/>
  <c r="H410" s="1"/>
  <c r="E410"/>
  <c r="D409"/>
  <c r="H409" s="1"/>
  <c r="E409"/>
  <c r="D408"/>
  <c r="E408"/>
  <c r="D407"/>
  <c r="E407"/>
  <c r="D406"/>
  <c r="H406" s="1"/>
  <c r="E406"/>
  <c r="D405"/>
  <c r="H405" s="1"/>
  <c r="E405"/>
  <c r="D404"/>
  <c r="E404"/>
  <c r="D403"/>
  <c r="E403"/>
  <c r="D402"/>
  <c r="H402" s="1"/>
  <c r="E402"/>
  <c r="D401"/>
  <c r="H401" s="1"/>
  <c r="E401"/>
  <c r="D400"/>
  <c r="E400"/>
  <c r="D399"/>
  <c r="H399" s="1"/>
  <c r="E399"/>
  <c r="D398"/>
  <c r="H398" s="1"/>
  <c r="E398"/>
  <c r="D397"/>
  <c r="E397"/>
  <c r="D396"/>
  <c r="H396" s="1"/>
  <c r="E396"/>
  <c r="D395"/>
  <c r="E395"/>
  <c r="D394"/>
  <c r="E394"/>
  <c r="D393"/>
  <c r="H393" s="1"/>
  <c r="E393"/>
  <c r="D392"/>
  <c r="H392" s="1"/>
  <c r="E392"/>
  <c r="D391"/>
  <c r="E391"/>
  <c r="D390"/>
  <c r="H390" s="1"/>
  <c r="E390"/>
  <c r="D389"/>
  <c r="E389"/>
  <c r="D388"/>
  <c r="E388"/>
  <c r="D387"/>
  <c r="H387" s="1"/>
  <c r="E387"/>
  <c r="D386"/>
  <c r="E386"/>
  <c r="D385"/>
  <c r="H385" s="1"/>
  <c r="E385"/>
  <c r="D384"/>
  <c r="H384" s="1"/>
  <c r="E384"/>
  <c r="D383"/>
  <c r="H383" s="1"/>
  <c r="E383"/>
  <c r="D382"/>
  <c r="H382" s="1"/>
  <c r="E382"/>
  <c r="D381"/>
  <c r="E381"/>
  <c r="D380"/>
  <c r="H380" s="1"/>
  <c r="E380"/>
  <c r="D379"/>
  <c r="H379" s="1"/>
  <c r="E379"/>
  <c r="D378"/>
  <c r="E378"/>
  <c r="D377"/>
  <c r="E377"/>
  <c r="D376"/>
  <c r="E376"/>
  <c r="D375"/>
  <c r="H375" s="1"/>
  <c r="E375"/>
  <c r="D374"/>
  <c r="H374" s="1"/>
  <c r="E374"/>
  <c r="D373"/>
  <c r="H373" s="1"/>
  <c r="E373"/>
  <c r="D372"/>
  <c r="E372"/>
  <c r="D371"/>
  <c r="E371"/>
  <c r="D370"/>
  <c r="E370"/>
  <c r="D369"/>
  <c r="H369" s="1"/>
  <c r="E369"/>
  <c r="D368"/>
  <c r="E368"/>
  <c r="D367"/>
  <c r="E367"/>
  <c r="D366"/>
  <c r="E366"/>
  <c r="D365"/>
  <c r="H365" s="1"/>
  <c r="E365"/>
  <c r="D364"/>
  <c r="E364"/>
  <c r="D363"/>
  <c r="H363" s="1"/>
  <c r="E363"/>
  <c r="D362"/>
  <c r="E362"/>
  <c r="D361"/>
  <c r="H361" s="1"/>
  <c r="E361"/>
  <c r="D360"/>
  <c r="E360"/>
  <c r="D359"/>
  <c r="H359" s="1"/>
  <c r="E359"/>
  <c r="D358"/>
  <c r="H358" s="1"/>
  <c r="E358"/>
  <c r="D357"/>
  <c r="H357" s="1"/>
  <c r="E357"/>
  <c r="D356"/>
  <c r="H356" s="1"/>
  <c r="E356"/>
  <c r="D355"/>
  <c r="E355"/>
  <c r="D354"/>
  <c r="H354" s="1"/>
  <c r="E354"/>
  <c r="D353"/>
  <c r="H353" s="1"/>
  <c r="E353"/>
  <c r="D352"/>
  <c r="H352" s="1"/>
  <c r="E352"/>
  <c r="D351"/>
  <c r="E351"/>
  <c r="D350"/>
  <c r="H350" s="1"/>
  <c r="E350"/>
  <c r="D349"/>
  <c r="H349" s="1"/>
  <c r="E349"/>
  <c r="D348"/>
  <c r="H348" s="1"/>
  <c r="E348"/>
  <c r="D347"/>
  <c r="E347"/>
  <c r="D346"/>
  <c r="H346" s="1"/>
  <c r="E346"/>
  <c r="D345"/>
  <c r="H345" s="1"/>
  <c r="E345"/>
  <c r="D344"/>
  <c r="H344" s="1"/>
  <c r="E344"/>
  <c r="D343"/>
  <c r="H343" s="1"/>
  <c r="E343"/>
  <c r="D342"/>
  <c r="I342" s="1"/>
  <c r="E342"/>
  <c r="D341"/>
  <c r="H341" s="1"/>
  <c r="E341"/>
  <c r="I341" s="1"/>
  <c r="D340"/>
  <c r="E340"/>
  <c r="D339"/>
  <c r="E339"/>
  <c r="D338"/>
  <c r="H338" s="1"/>
  <c r="E338"/>
  <c r="D337"/>
  <c r="H337" s="1"/>
  <c r="E337"/>
  <c r="J337" s="1"/>
  <c r="D336"/>
  <c r="H336" s="1"/>
  <c r="E336"/>
  <c r="D335"/>
  <c r="H335" s="1"/>
  <c r="E335"/>
  <c r="J335" s="1"/>
  <c r="D334"/>
  <c r="E334"/>
  <c r="D333"/>
  <c r="E333"/>
  <c r="J333" s="1"/>
  <c r="D332"/>
  <c r="H332" s="1"/>
  <c r="E332"/>
  <c r="D331"/>
  <c r="H331" s="1"/>
  <c r="E331"/>
  <c r="I331" s="1"/>
  <c r="D330"/>
  <c r="E330"/>
  <c r="D329"/>
  <c r="E329"/>
  <c r="D328"/>
  <c r="H328" s="1"/>
  <c r="E328"/>
  <c r="D327"/>
  <c r="E327"/>
  <c r="D326"/>
  <c r="H326" s="1"/>
  <c r="E326"/>
  <c r="D325"/>
  <c r="H325" s="1"/>
  <c r="E325"/>
  <c r="D324"/>
  <c r="H324" s="1"/>
  <c r="E324"/>
  <c r="D323"/>
  <c r="E323"/>
  <c r="D322"/>
  <c r="E322"/>
  <c r="D321"/>
  <c r="H321" s="1"/>
  <c r="E321"/>
  <c r="D320"/>
  <c r="E320"/>
  <c r="D319"/>
  <c r="E319"/>
  <c r="J319" s="1"/>
  <c r="D318"/>
  <c r="H318" s="1"/>
  <c r="E318"/>
  <c r="D317"/>
  <c r="H317" s="1"/>
  <c r="E317"/>
  <c r="J317" s="1"/>
  <c r="D316"/>
  <c r="E316"/>
  <c r="D315"/>
  <c r="E315"/>
  <c r="D314"/>
  <c r="E314"/>
  <c r="D313"/>
  <c r="H313" s="1"/>
  <c r="E313"/>
  <c r="J313" s="1"/>
  <c r="D312"/>
  <c r="E312"/>
  <c r="D311"/>
  <c r="H311" s="1"/>
  <c r="E311"/>
  <c r="I311" s="1"/>
  <c r="D310"/>
  <c r="H310" s="1"/>
  <c r="E310"/>
  <c r="D309"/>
  <c r="E309"/>
  <c r="I309" s="1"/>
  <c r="D308"/>
  <c r="E308"/>
  <c r="D307"/>
  <c r="H307" s="1"/>
  <c r="E307"/>
  <c r="I307" s="1"/>
  <c r="D306"/>
  <c r="E306"/>
  <c r="D305"/>
  <c r="H305" s="1"/>
  <c r="E305"/>
  <c r="I305" s="1"/>
  <c r="D304"/>
  <c r="E304"/>
  <c r="D303"/>
  <c r="H303" s="1"/>
  <c r="E303"/>
  <c r="D302"/>
  <c r="H302" s="1"/>
  <c r="E302"/>
  <c r="D301"/>
  <c r="H301" s="1"/>
  <c r="E301"/>
  <c r="D300"/>
  <c r="H300" s="1"/>
  <c r="E300"/>
  <c r="D299"/>
  <c r="H299" s="1"/>
  <c r="E299"/>
  <c r="D298"/>
  <c r="H298" s="1"/>
  <c r="E298"/>
  <c r="D297"/>
  <c r="E297"/>
  <c r="D296"/>
  <c r="H296" s="1"/>
  <c r="E296"/>
  <c r="D295"/>
  <c r="H295" s="1"/>
  <c r="E295"/>
  <c r="D294"/>
  <c r="H294" s="1"/>
  <c r="E294"/>
  <c r="D293"/>
  <c r="E293"/>
  <c r="D292"/>
  <c r="E292"/>
  <c r="D291"/>
  <c r="E291"/>
  <c r="J291" s="1"/>
  <c r="D290"/>
  <c r="E290"/>
  <c r="D289"/>
  <c r="E289"/>
  <c r="D288"/>
  <c r="E288"/>
  <c r="D287"/>
  <c r="E287"/>
  <c r="J287" s="1"/>
  <c r="D286"/>
  <c r="E286"/>
  <c r="D285"/>
  <c r="H285" s="1"/>
  <c r="E285"/>
  <c r="D284"/>
  <c r="H284" s="1"/>
  <c r="E284"/>
  <c r="D283"/>
  <c r="H283" s="1"/>
  <c r="E283"/>
  <c r="D282"/>
  <c r="I282" s="1"/>
  <c r="E282"/>
  <c r="D281"/>
  <c r="H281" s="1"/>
  <c r="E281"/>
  <c r="D280"/>
  <c r="H280" s="1"/>
  <c r="E280"/>
  <c r="D279"/>
  <c r="H279" s="1"/>
  <c r="E279"/>
  <c r="D278"/>
  <c r="H278" s="1"/>
  <c r="E278"/>
  <c r="D277"/>
  <c r="H277" s="1"/>
  <c r="E277"/>
  <c r="D276"/>
  <c r="H276" s="1"/>
  <c r="E276"/>
  <c r="D275"/>
  <c r="H275" s="1"/>
  <c r="E275"/>
  <c r="D274"/>
  <c r="H274" s="1"/>
  <c r="E274"/>
  <c r="D273"/>
  <c r="H273" s="1"/>
  <c r="E273"/>
  <c r="D272"/>
  <c r="H272" s="1"/>
  <c r="E272"/>
  <c r="D271"/>
  <c r="H271" s="1"/>
  <c r="E271"/>
  <c r="D270"/>
  <c r="H270" s="1"/>
  <c r="E270"/>
  <c r="D269"/>
  <c r="H269" s="1"/>
  <c r="E269"/>
  <c r="D268"/>
  <c r="H268" s="1"/>
  <c r="E268"/>
  <c r="D267"/>
  <c r="H267" s="1"/>
  <c r="E267"/>
  <c r="D266"/>
  <c r="H266" s="1"/>
  <c r="E266"/>
  <c r="D265"/>
  <c r="E265"/>
  <c r="D264"/>
  <c r="H264" s="1"/>
  <c r="E264"/>
  <c r="D263"/>
  <c r="H263" s="1"/>
  <c r="E263"/>
  <c r="D262"/>
  <c r="H262" s="1"/>
  <c r="E262"/>
  <c r="D261"/>
  <c r="H261" s="1"/>
  <c r="E261"/>
  <c r="D260"/>
  <c r="H260" s="1"/>
  <c r="E260"/>
  <c r="D259"/>
  <c r="H259" s="1"/>
  <c r="E259"/>
  <c r="D258"/>
  <c r="H258" s="1"/>
  <c r="E258"/>
  <c r="D257"/>
  <c r="E257"/>
  <c r="J257" s="1"/>
  <c r="D256"/>
  <c r="E256"/>
  <c r="D255"/>
  <c r="E255"/>
  <c r="D254"/>
  <c r="H254" s="1"/>
  <c r="E254"/>
  <c r="D253"/>
  <c r="E253"/>
  <c r="D252"/>
  <c r="E252"/>
  <c r="D251"/>
  <c r="E251"/>
  <c r="D250"/>
  <c r="J250" s="1"/>
  <c r="E250"/>
  <c r="D249"/>
  <c r="E249"/>
  <c r="D248"/>
  <c r="I248" s="1"/>
  <c r="E248"/>
  <c r="D247"/>
  <c r="E247"/>
  <c r="D246"/>
  <c r="H246" s="1"/>
  <c r="E246"/>
  <c r="D245"/>
  <c r="E245"/>
  <c r="J245" s="1"/>
  <c r="D244"/>
  <c r="E244"/>
  <c r="D243"/>
  <c r="E243"/>
  <c r="E242"/>
  <c r="D241"/>
  <c r="H241" s="1"/>
  <c r="E241"/>
  <c r="D240"/>
  <c r="H240" s="1"/>
  <c r="E240"/>
  <c r="D239"/>
  <c r="E239"/>
  <c r="D238"/>
  <c r="H238" s="1"/>
  <c r="E238"/>
  <c r="D237"/>
  <c r="H237" s="1"/>
  <c r="E237"/>
  <c r="D236"/>
  <c r="E236"/>
  <c r="D235"/>
  <c r="H235" s="1"/>
  <c r="E235"/>
  <c r="D234"/>
  <c r="H234" s="1"/>
  <c r="E234"/>
  <c r="D233"/>
  <c r="H233" s="1"/>
  <c r="E233"/>
  <c r="D232"/>
  <c r="H232" s="1"/>
  <c r="E232"/>
  <c r="D231"/>
  <c r="H231" s="1"/>
  <c r="E231"/>
  <c r="D230"/>
  <c r="E230"/>
  <c r="D229"/>
  <c r="E229"/>
  <c r="D228"/>
  <c r="E228"/>
  <c r="D227"/>
  <c r="E227"/>
  <c r="D226"/>
  <c r="E226"/>
  <c r="D225"/>
  <c r="H225" s="1"/>
  <c r="E225"/>
  <c r="D224"/>
  <c r="H224" s="1"/>
  <c r="E224"/>
  <c r="D223"/>
  <c r="E223"/>
  <c r="D222"/>
  <c r="H222" s="1"/>
  <c r="E222"/>
  <c r="D221"/>
  <c r="H221" s="1"/>
  <c r="E221"/>
  <c r="D220"/>
  <c r="H220" s="1"/>
  <c r="E220"/>
  <c r="D219"/>
  <c r="E219"/>
  <c r="D218"/>
  <c r="I218" s="1"/>
  <c r="E218"/>
  <c r="D217"/>
  <c r="E217"/>
  <c r="D216"/>
  <c r="H216" s="1"/>
  <c r="E216"/>
  <c r="D215"/>
  <c r="H215" s="1"/>
  <c r="E215"/>
  <c r="D214"/>
  <c r="J214" s="1"/>
  <c r="E214"/>
  <c r="D213"/>
  <c r="E213"/>
  <c r="D212"/>
  <c r="E212"/>
  <c r="D211"/>
  <c r="E211"/>
  <c r="D210"/>
  <c r="E210"/>
  <c r="D209"/>
  <c r="E209"/>
  <c r="D208"/>
  <c r="H208" s="1"/>
  <c r="E208"/>
  <c r="D207"/>
  <c r="E207"/>
  <c r="D206"/>
  <c r="E206"/>
  <c r="D205"/>
  <c r="E205"/>
  <c r="D204"/>
  <c r="H204" s="1"/>
  <c r="E204"/>
  <c r="D203"/>
  <c r="H203" s="1"/>
  <c r="E203"/>
  <c r="D202"/>
  <c r="H202" s="1"/>
  <c r="E202"/>
  <c r="D201"/>
  <c r="H201" s="1"/>
  <c r="E201"/>
  <c r="D200"/>
  <c r="H200" s="1"/>
  <c r="E200"/>
  <c r="D199"/>
  <c r="H199" s="1"/>
  <c r="E199"/>
  <c r="D198"/>
  <c r="H198" s="1"/>
  <c r="E198"/>
  <c r="D197"/>
  <c r="E197"/>
  <c r="D196"/>
  <c r="H196" s="1"/>
  <c r="E196"/>
  <c r="D195"/>
  <c r="E195"/>
  <c r="D194"/>
  <c r="J194" s="1"/>
  <c r="E194"/>
  <c r="D193"/>
  <c r="H193" s="1"/>
  <c r="E193"/>
  <c r="D192"/>
  <c r="H192" s="1"/>
  <c r="E192"/>
  <c r="D191"/>
  <c r="E191"/>
  <c r="D190"/>
  <c r="H190" s="1"/>
  <c r="E190"/>
  <c r="D189"/>
  <c r="E189"/>
  <c r="D188"/>
  <c r="J188" s="1"/>
  <c r="E188"/>
  <c r="D187"/>
  <c r="H187" s="1"/>
  <c r="E187"/>
  <c r="D186"/>
  <c r="J186" s="1"/>
  <c r="E186"/>
  <c r="D185"/>
  <c r="E185"/>
  <c r="D184"/>
  <c r="H184" s="1"/>
  <c r="E184"/>
  <c r="D183"/>
  <c r="E183"/>
  <c r="D182"/>
  <c r="E182"/>
  <c r="D181"/>
  <c r="E181"/>
  <c r="D180"/>
  <c r="H180" s="1"/>
  <c r="E180"/>
  <c r="D179"/>
  <c r="E179"/>
  <c r="D178"/>
  <c r="I178" s="1"/>
  <c r="E178"/>
  <c r="D177"/>
  <c r="E177"/>
  <c r="D176"/>
  <c r="E176"/>
  <c r="D175"/>
  <c r="H175" s="1"/>
  <c r="E175"/>
  <c r="D174"/>
  <c r="J174" s="1"/>
  <c r="E174"/>
  <c r="D173"/>
  <c r="E173"/>
  <c r="D172"/>
  <c r="H172" s="1"/>
  <c r="E172"/>
  <c r="D171"/>
  <c r="H171" s="1"/>
  <c r="E171"/>
  <c r="D170"/>
  <c r="H170" s="1"/>
  <c r="E170"/>
  <c r="D169"/>
  <c r="E169"/>
  <c r="D168"/>
  <c r="E168"/>
  <c r="D167"/>
  <c r="E167"/>
  <c r="D166"/>
  <c r="J166" s="1"/>
  <c r="E166"/>
  <c r="D165"/>
  <c r="E165"/>
  <c r="D164"/>
  <c r="E164"/>
  <c r="D163"/>
  <c r="E163"/>
  <c r="D162"/>
  <c r="H162" s="1"/>
  <c r="E162"/>
  <c r="D161"/>
  <c r="E161"/>
  <c r="D160"/>
  <c r="H160" s="1"/>
  <c r="E160"/>
  <c r="D159"/>
  <c r="E159"/>
  <c r="D158"/>
  <c r="H158" s="1"/>
  <c r="E158"/>
  <c r="D157"/>
  <c r="H157" s="1"/>
  <c r="E157"/>
  <c r="D156"/>
  <c r="H156" s="1"/>
  <c r="E156"/>
  <c r="D155"/>
  <c r="H155" s="1"/>
  <c r="E155"/>
  <c r="D154"/>
  <c r="E154"/>
  <c r="D153"/>
  <c r="H153" s="1"/>
  <c r="E153"/>
  <c r="D152"/>
  <c r="J152" s="1"/>
  <c r="E152"/>
  <c r="D151"/>
  <c r="E151"/>
  <c r="D150"/>
  <c r="J150" s="1"/>
  <c r="E150"/>
  <c r="D149"/>
  <c r="E149"/>
  <c r="D148"/>
  <c r="H148" s="1"/>
  <c r="E148"/>
  <c r="D147"/>
  <c r="E147"/>
  <c r="D146"/>
  <c r="E146"/>
  <c r="D145"/>
  <c r="H145" s="1"/>
  <c r="E145"/>
  <c r="D144"/>
  <c r="E144"/>
  <c r="D143"/>
  <c r="H143" s="1"/>
  <c r="E143"/>
  <c r="D142"/>
  <c r="H142" s="1"/>
  <c r="E142"/>
  <c r="D141"/>
  <c r="H141" s="1"/>
  <c r="E141"/>
  <c r="D140"/>
  <c r="E140"/>
  <c r="D139"/>
  <c r="E139"/>
  <c r="D138"/>
  <c r="E138"/>
  <c r="D137"/>
  <c r="H137" s="1"/>
  <c r="E137"/>
  <c r="D136"/>
  <c r="E136"/>
  <c r="D135"/>
  <c r="E135"/>
  <c r="D134"/>
  <c r="H134" s="1"/>
  <c r="E134"/>
  <c r="D133"/>
  <c r="E133"/>
  <c r="D132"/>
  <c r="H132" s="1"/>
  <c r="E132"/>
  <c r="D131"/>
  <c r="H131" s="1"/>
  <c r="E131"/>
  <c r="D130"/>
  <c r="E130"/>
  <c r="D129"/>
  <c r="H129" s="1"/>
  <c r="E129"/>
  <c r="D128"/>
  <c r="E128"/>
  <c r="D127"/>
  <c r="E127"/>
  <c r="D126"/>
  <c r="E126"/>
  <c r="D125"/>
  <c r="E125"/>
  <c r="D124"/>
  <c r="E124"/>
  <c r="D123"/>
  <c r="H123" s="1"/>
  <c r="E123"/>
  <c r="D122"/>
  <c r="E122"/>
  <c r="D121"/>
  <c r="E121"/>
  <c r="D120"/>
  <c r="H120" s="1"/>
  <c r="E120"/>
  <c r="D119"/>
  <c r="E119"/>
  <c r="D118"/>
  <c r="E118"/>
  <c r="D117"/>
  <c r="E117"/>
  <c r="D116"/>
  <c r="H116" s="1"/>
  <c r="E116"/>
  <c r="D115"/>
  <c r="E115"/>
  <c r="D114"/>
  <c r="E114"/>
  <c r="D113"/>
  <c r="H113" s="1"/>
  <c r="E113"/>
  <c r="D112"/>
  <c r="E112"/>
  <c r="D111"/>
  <c r="E111"/>
  <c r="D110"/>
  <c r="E110"/>
  <c r="D109"/>
  <c r="H109" s="1"/>
  <c r="E109"/>
  <c r="D108"/>
  <c r="E108"/>
  <c r="D107"/>
  <c r="E107"/>
  <c r="D106"/>
  <c r="E106"/>
  <c r="D105"/>
  <c r="H105" s="1"/>
  <c r="E105"/>
  <c r="D104"/>
  <c r="E104"/>
  <c r="D103"/>
  <c r="E103"/>
  <c r="D102"/>
  <c r="E102"/>
  <c r="D101"/>
  <c r="H101" s="1"/>
  <c r="E101"/>
  <c r="D100"/>
  <c r="E100"/>
  <c r="D99"/>
  <c r="E99"/>
  <c r="D98"/>
  <c r="E98"/>
  <c r="D97"/>
  <c r="H97" s="1"/>
  <c r="E97"/>
  <c r="D96"/>
  <c r="E96"/>
  <c r="D95"/>
  <c r="E95"/>
  <c r="D94"/>
  <c r="E94"/>
  <c r="D93"/>
  <c r="H93" s="1"/>
  <c r="E93"/>
  <c r="D92"/>
  <c r="E92"/>
  <c r="D91"/>
  <c r="E91"/>
  <c r="D90"/>
  <c r="E90"/>
  <c r="D89"/>
  <c r="H89" s="1"/>
  <c r="E89"/>
  <c r="D88"/>
  <c r="E88"/>
  <c r="D87"/>
  <c r="E87"/>
  <c r="D86"/>
  <c r="E86"/>
  <c r="D85"/>
  <c r="H85" s="1"/>
  <c r="E85"/>
  <c r="D84"/>
  <c r="H84" s="1"/>
  <c r="E84"/>
  <c r="D83"/>
  <c r="E83"/>
  <c r="D82"/>
  <c r="H82" s="1"/>
  <c r="E82"/>
  <c r="D81"/>
  <c r="H81" s="1"/>
  <c r="E81"/>
  <c r="D80"/>
  <c r="I80" s="1"/>
  <c r="E80"/>
  <c r="D79"/>
  <c r="H79" s="1"/>
  <c r="E79"/>
  <c r="D78"/>
  <c r="H78" s="1"/>
  <c r="E78"/>
  <c r="D77"/>
  <c r="H77" s="1"/>
  <c r="E77"/>
  <c r="D76"/>
  <c r="I76" s="1"/>
  <c r="E76"/>
  <c r="D75"/>
  <c r="H75" s="1"/>
  <c r="E75"/>
  <c r="D74"/>
  <c r="E74"/>
  <c r="D73"/>
  <c r="J73" s="1"/>
  <c r="E73"/>
  <c r="D72"/>
  <c r="H72" s="1"/>
  <c r="E72"/>
  <c r="D71"/>
  <c r="H71" s="1"/>
  <c r="E71"/>
  <c r="D70"/>
  <c r="H70" s="1"/>
  <c r="E70"/>
  <c r="D69"/>
  <c r="E69"/>
  <c r="D68"/>
  <c r="E68"/>
  <c r="D67"/>
  <c r="H67" s="1"/>
  <c r="E67"/>
  <c r="D66"/>
  <c r="E66"/>
  <c r="D65"/>
  <c r="H65" s="1"/>
  <c r="E65"/>
  <c r="D64"/>
  <c r="H64" s="1"/>
  <c r="E64"/>
  <c r="D63"/>
  <c r="H63" s="1"/>
  <c r="E63"/>
  <c r="D62"/>
  <c r="H62" s="1"/>
  <c r="E62"/>
  <c r="D61"/>
  <c r="H61" s="1"/>
  <c r="E61"/>
  <c r="D60"/>
  <c r="E60"/>
  <c r="D59"/>
  <c r="H59" s="1"/>
  <c r="E59"/>
  <c r="D58"/>
  <c r="H58" s="1"/>
  <c r="E58"/>
  <c r="D57"/>
  <c r="E57"/>
  <c r="D56"/>
  <c r="E56"/>
  <c r="D55"/>
  <c r="E55"/>
  <c r="D54"/>
  <c r="J54" s="1"/>
  <c r="E54"/>
  <c r="D53"/>
  <c r="H53" s="1"/>
  <c r="E53"/>
  <c r="D52"/>
  <c r="E52"/>
  <c r="D51"/>
  <c r="H51" s="1"/>
  <c r="E51"/>
  <c r="D50"/>
  <c r="H50" s="1"/>
  <c r="E50"/>
  <c r="D49"/>
  <c r="H49" s="1"/>
  <c r="E49"/>
  <c r="D48"/>
  <c r="E48"/>
  <c r="D47"/>
  <c r="H47" s="1"/>
  <c r="E47"/>
  <c r="D46"/>
  <c r="H46" s="1"/>
  <c r="E46"/>
  <c r="D45"/>
  <c r="H45" s="1"/>
  <c r="E45"/>
  <c r="D44"/>
  <c r="H44" s="1"/>
  <c r="E44"/>
  <c r="D43"/>
  <c r="H43" s="1"/>
  <c r="E43"/>
  <c r="D42"/>
  <c r="J42" s="1"/>
  <c r="E42"/>
  <c r="D41"/>
  <c r="E41"/>
  <c r="D40"/>
  <c r="E40"/>
  <c r="D39"/>
  <c r="H39" s="1"/>
  <c r="E39"/>
  <c r="D38"/>
  <c r="J38" s="1"/>
  <c r="E38"/>
  <c r="D37"/>
  <c r="H37" s="1"/>
  <c r="E37"/>
  <c r="D36"/>
  <c r="E36"/>
  <c r="D35"/>
  <c r="H35" s="1"/>
  <c r="E35"/>
  <c r="D34"/>
  <c r="E34"/>
  <c r="D33"/>
  <c r="H33" s="1"/>
  <c r="E33"/>
  <c r="D32"/>
  <c r="J32" s="1"/>
  <c r="E32"/>
  <c r="D31"/>
  <c r="H31" s="1"/>
  <c r="E31"/>
  <c r="D30"/>
  <c r="J30" s="1"/>
  <c r="E30"/>
  <c r="D29"/>
  <c r="H29" s="1"/>
  <c r="E29"/>
  <c r="D28"/>
  <c r="H28" s="1"/>
  <c r="E28"/>
  <c r="D27"/>
  <c r="E27"/>
  <c r="D26"/>
  <c r="E26"/>
  <c r="D25"/>
  <c r="H25" s="1"/>
  <c r="E25"/>
  <c r="D24"/>
  <c r="H24" s="1"/>
  <c r="E24"/>
  <c r="D23"/>
  <c r="E23"/>
  <c r="D22"/>
  <c r="J22" s="1"/>
  <c r="E22"/>
  <c r="D21"/>
  <c r="E21"/>
  <c r="D20"/>
  <c r="I20" s="1"/>
  <c r="E20"/>
  <c r="D19"/>
  <c r="E19"/>
  <c r="D18"/>
  <c r="H18" s="1"/>
  <c r="E18"/>
  <c r="D17"/>
  <c r="E17"/>
  <c r="D16"/>
  <c r="H16" s="1"/>
  <c r="E16"/>
  <c r="E15"/>
  <c r="J15" s="1"/>
  <c r="E14"/>
  <c r="J14" s="1"/>
  <c r="E13"/>
  <c r="E12"/>
  <c r="J12" s="1"/>
  <c r="E11"/>
  <c r="E10"/>
  <c r="I10" s="1"/>
  <c r="E9"/>
  <c r="J9" s="1"/>
  <c r="E8"/>
  <c r="J8" s="1"/>
  <c r="E7"/>
  <c r="J7" s="1"/>
  <c r="E6"/>
  <c r="J6" s="1"/>
  <c r="E5"/>
  <c r="J5" s="1"/>
  <c r="E4"/>
  <c r="J4" s="1"/>
  <c r="E3"/>
  <c r="J3" s="1"/>
  <c r="H617"/>
  <c r="H614"/>
  <c r="H613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0"/>
  <c r="H569"/>
  <c r="H568"/>
  <c r="H565"/>
  <c r="H563"/>
  <c r="H561"/>
  <c r="H557"/>
  <c r="H553"/>
  <c r="H545"/>
  <c r="H541"/>
  <c r="H539"/>
  <c r="H523"/>
  <c r="H508"/>
  <c r="H479"/>
  <c r="H447"/>
  <c r="H445"/>
  <c r="H403"/>
  <c r="H389"/>
  <c r="H381"/>
  <c r="H371"/>
  <c r="H367"/>
  <c r="H347"/>
  <c r="H339"/>
  <c r="H334"/>
  <c r="H333"/>
  <c r="H329"/>
  <c r="H327"/>
  <c r="H315"/>
  <c r="H309"/>
  <c r="H306"/>
  <c r="H292"/>
  <c r="H291"/>
  <c r="H290"/>
  <c r="H289"/>
  <c r="H288"/>
  <c r="H287"/>
  <c r="H286"/>
  <c r="H282"/>
  <c r="H257"/>
  <c r="H242"/>
  <c r="H188"/>
  <c r="H69"/>
  <c r="H66"/>
  <c r="H55"/>
  <c r="H41"/>
  <c r="H17"/>
  <c r="H15"/>
  <c r="H14"/>
  <c r="H13"/>
  <c r="H12"/>
  <c r="H11"/>
  <c r="H10"/>
  <c r="H9"/>
  <c r="H8"/>
  <c r="H7"/>
  <c r="H6"/>
  <c r="H5"/>
  <c r="H4"/>
  <c r="H3"/>
  <c r="I617"/>
  <c r="I615"/>
  <c r="I613"/>
  <c r="I609"/>
  <c r="I608"/>
  <c r="I607"/>
  <c r="I606"/>
  <c r="I605"/>
  <c r="I604"/>
  <c r="I603"/>
  <c r="I602"/>
  <c r="I601"/>
  <c r="I600"/>
  <c r="I599"/>
  <c r="I598"/>
  <c r="I597"/>
  <c r="I596"/>
  <c r="I571"/>
  <c r="I570"/>
  <c r="I569"/>
  <c r="I567"/>
  <c r="I565"/>
  <c r="I563"/>
  <c r="I559"/>
  <c r="I557"/>
  <c r="I556"/>
  <c r="I554"/>
  <c r="I553"/>
  <c r="I541"/>
  <c r="I539"/>
  <c r="I338"/>
  <c r="I14"/>
  <c r="J311"/>
  <c r="I379"/>
  <c r="I383"/>
  <c r="J411"/>
  <c r="I389"/>
  <c r="I395"/>
  <c r="I81"/>
  <c r="I324"/>
  <c r="J343"/>
  <c r="J347"/>
  <c r="J349"/>
  <c r="J353"/>
  <c r="J359"/>
  <c r="I471"/>
  <c r="I523"/>
  <c r="I537"/>
  <c r="I543"/>
  <c r="J557"/>
  <c r="J561"/>
  <c r="J563"/>
  <c r="J567"/>
  <c r="I63"/>
  <c r="I79"/>
  <c r="J53"/>
  <c r="J55"/>
  <c r="I60"/>
  <c r="J69"/>
  <c r="J71"/>
  <c r="I82"/>
  <c r="I322"/>
  <c r="J326"/>
  <c r="J328"/>
  <c r="J334"/>
  <c r="I345"/>
  <c r="I349"/>
  <c r="I353"/>
  <c r="I361"/>
  <c r="H250"/>
  <c r="H308"/>
  <c r="H312"/>
  <c r="I199"/>
  <c r="I201"/>
  <c r="I203"/>
  <c r="I205"/>
  <c r="I211"/>
  <c r="I216"/>
  <c r="J221"/>
  <c r="I225"/>
  <c r="H230"/>
  <c r="J233"/>
  <c r="H236"/>
  <c r="I356"/>
  <c r="J336"/>
  <c r="J67"/>
  <c r="J324"/>
  <c r="I318"/>
  <c r="J358"/>
  <c r="J342"/>
  <c r="I326"/>
  <c r="H32"/>
  <c r="I8"/>
  <c r="J196"/>
  <c r="I447"/>
  <c r="I479"/>
  <c r="I545"/>
  <c r="I547"/>
  <c r="I155"/>
  <c r="I332"/>
  <c r="J338"/>
  <c r="J176"/>
  <c r="J286"/>
  <c r="J288"/>
  <c r="J289"/>
  <c r="J290"/>
  <c r="J292"/>
  <c r="I310"/>
  <c r="H316"/>
  <c r="H322"/>
  <c r="I268"/>
  <c r="H314"/>
  <c r="I314"/>
  <c r="I320"/>
  <c r="J363"/>
  <c r="I363"/>
  <c r="J365"/>
  <c r="J367"/>
  <c r="I367"/>
  <c r="J369"/>
  <c r="J371"/>
  <c r="I371"/>
  <c r="J39"/>
  <c r="I39"/>
  <c r="J47"/>
  <c r="I47"/>
  <c r="J49"/>
  <c r="I49"/>
  <c r="J51"/>
  <c r="I51"/>
  <c r="J84"/>
  <c r="J117"/>
  <c r="J306"/>
  <c r="H330"/>
  <c r="J330"/>
  <c r="I425"/>
  <c r="J477"/>
  <c r="I477"/>
  <c r="I17"/>
  <c r="I19"/>
  <c r="I27"/>
  <c r="I29"/>
  <c r="I31"/>
  <c r="I33"/>
  <c r="I339"/>
  <c r="I415"/>
  <c r="J545"/>
  <c r="H166"/>
  <c r="J242"/>
  <c r="I242"/>
  <c r="J284"/>
  <c r="J183"/>
  <c r="J170"/>
  <c r="H423"/>
  <c r="H554"/>
  <c r="H556"/>
  <c r="I417"/>
  <c r="I59"/>
  <c r="J154"/>
  <c r="I188"/>
  <c r="J155"/>
  <c r="J161"/>
  <c r="J268"/>
  <c r="I411"/>
  <c r="I266"/>
  <c r="J298"/>
  <c r="J17"/>
  <c r="J33"/>
  <c r="I308"/>
  <c r="J309"/>
  <c r="I312"/>
  <c r="J387"/>
  <c r="I423"/>
  <c r="J439"/>
  <c r="J539"/>
  <c r="J541"/>
  <c r="J553"/>
  <c r="I561"/>
  <c r="J27"/>
  <c r="H27"/>
  <c r="J19"/>
  <c r="H19"/>
  <c r="J25"/>
  <c r="J260"/>
  <c r="I387"/>
  <c r="H377"/>
  <c r="H407"/>
  <c r="H535"/>
  <c r="H547"/>
  <c r="I457"/>
  <c r="H531"/>
  <c r="I336"/>
  <c r="I196" l="1"/>
  <c r="I180"/>
  <c r="H174"/>
  <c r="J162"/>
  <c r="I16"/>
  <c r="I116"/>
  <c r="J76"/>
  <c r="J44"/>
  <c r="I174"/>
  <c r="J184"/>
  <c r="H194"/>
  <c r="I194"/>
  <c r="J352"/>
  <c r="I346"/>
  <c r="I78"/>
  <c r="H612"/>
  <c r="J560"/>
  <c r="H80"/>
  <c r="J158"/>
  <c r="I24"/>
  <c r="J116"/>
  <c r="H76"/>
  <c r="J180"/>
  <c r="H178"/>
  <c r="J356"/>
  <c r="I352"/>
  <c r="J238"/>
  <c r="I232"/>
  <c r="I62"/>
  <c r="I612"/>
  <c r="H571"/>
  <c r="J70"/>
  <c r="H342"/>
  <c r="I192"/>
  <c r="I184"/>
  <c r="J82"/>
  <c r="J178"/>
  <c r="J160"/>
  <c r="J148"/>
  <c r="I4"/>
  <c r="J346"/>
  <c r="I358"/>
  <c r="J234"/>
  <c r="I70"/>
  <c r="I12"/>
  <c r="I243"/>
  <c r="I247"/>
  <c r="J249"/>
  <c r="I251"/>
  <c r="J253"/>
  <c r="I265"/>
  <c r="J293"/>
  <c r="J297"/>
  <c r="I319"/>
  <c r="I347"/>
  <c r="I9"/>
  <c r="J24"/>
  <c r="I5"/>
  <c r="J537"/>
  <c r="I529"/>
  <c r="H507"/>
  <c r="H509"/>
  <c r="J278"/>
  <c r="J262"/>
  <c r="J190"/>
  <c r="I186"/>
  <c r="H186"/>
  <c r="J383"/>
  <c r="H249"/>
  <c r="I204"/>
  <c r="I200"/>
  <c r="I202"/>
  <c r="J16"/>
  <c r="J20"/>
  <c r="I32"/>
  <c r="I36"/>
  <c r="I40"/>
  <c r="I44"/>
  <c r="H459"/>
  <c r="J64"/>
  <c r="J66"/>
  <c r="J68"/>
  <c r="J119"/>
  <c r="I127"/>
  <c r="I133"/>
  <c r="I135"/>
  <c r="I147"/>
  <c r="I165"/>
  <c r="J173"/>
  <c r="J179"/>
  <c r="J181"/>
  <c r="J185"/>
  <c r="I189"/>
  <c r="I195"/>
  <c r="I207"/>
  <c r="I209"/>
  <c r="I217"/>
  <c r="I306"/>
  <c r="J310"/>
  <c r="J316"/>
  <c r="J318"/>
  <c r="I357"/>
  <c r="I365"/>
  <c r="I369"/>
  <c r="J375"/>
  <c r="I381"/>
  <c r="J519"/>
  <c r="J57"/>
  <c r="I65"/>
  <c r="J104"/>
  <c r="J118"/>
  <c r="I122"/>
  <c r="J126"/>
  <c r="J128"/>
  <c r="J130"/>
  <c r="I138"/>
  <c r="I140"/>
  <c r="I146"/>
  <c r="J168"/>
  <c r="I206"/>
  <c r="I210"/>
  <c r="I212"/>
  <c r="J220"/>
  <c r="J230"/>
  <c r="I236"/>
  <c r="I240"/>
  <c r="I327"/>
  <c r="I329"/>
  <c r="J331"/>
  <c r="J364"/>
  <c r="J372"/>
  <c r="I386"/>
  <c r="I394"/>
  <c r="I391"/>
  <c r="I397"/>
  <c r="I403"/>
  <c r="I514"/>
  <c r="J524"/>
  <c r="I538"/>
  <c r="I531"/>
  <c r="J533"/>
  <c r="I535"/>
  <c r="I508"/>
  <c r="J479"/>
  <c r="J505"/>
  <c r="I487"/>
  <c r="I509"/>
  <c r="I507"/>
  <c r="I496"/>
  <c r="I506"/>
  <c r="I481"/>
  <c r="I483"/>
  <c r="I489"/>
  <c r="I491"/>
  <c r="J497"/>
  <c r="I499"/>
  <c r="J503"/>
  <c r="J518"/>
  <c r="J530"/>
  <c r="I618"/>
  <c r="H618"/>
  <c r="H610"/>
  <c r="I614"/>
  <c r="I610"/>
  <c r="H544"/>
  <c r="J544"/>
  <c r="H524"/>
  <c r="J521"/>
  <c r="I513"/>
  <c r="I528"/>
  <c r="J516"/>
  <c r="J466"/>
  <c r="H450"/>
  <c r="J303"/>
  <c r="H265"/>
  <c r="H185"/>
  <c r="J153"/>
  <c r="J246"/>
  <c r="I252"/>
  <c r="J254"/>
  <c r="I256"/>
  <c r="H616"/>
  <c r="I616"/>
  <c r="I515"/>
  <c r="J529"/>
  <c r="I517"/>
  <c r="I533"/>
  <c r="I527"/>
  <c r="H533"/>
  <c r="I519"/>
  <c r="J535"/>
  <c r="J525"/>
  <c r="J517"/>
  <c r="I525"/>
  <c r="I521"/>
  <c r="I503"/>
  <c r="H497"/>
  <c r="I495"/>
  <c r="H503"/>
  <c r="J501"/>
  <c r="I493"/>
  <c r="H491"/>
  <c r="J473"/>
  <c r="J469"/>
  <c r="I473"/>
  <c r="J455"/>
  <c r="H467"/>
  <c r="J471"/>
  <c r="I465"/>
  <c r="I451"/>
  <c r="H449"/>
  <c r="J451"/>
  <c r="J449"/>
  <c r="I453"/>
  <c r="I475"/>
  <c r="H453"/>
  <c r="J467"/>
  <c r="I455"/>
  <c r="I469"/>
  <c r="I442"/>
  <c r="H444"/>
  <c r="I437"/>
  <c r="I439"/>
  <c r="H412"/>
  <c r="H397"/>
  <c r="I393"/>
  <c r="I385"/>
  <c r="I375"/>
  <c r="I296"/>
  <c r="J295"/>
  <c r="H297"/>
  <c r="I294"/>
  <c r="J300"/>
  <c r="J299"/>
  <c r="J294"/>
  <c r="J296"/>
  <c r="I302"/>
  <c r="I293"/>
  <c r="H293"/>
  <c r="J305"/>
  <c r="I295"/>
  <c r="I273"/>
  <c r="J277"/>
  <c r="I260"/>
  <c r="I278"/>
  <c r="J280"/>
  <c r="J282"/>
  <c r="I284"/>
  <c r="I279"/>
  <c r="J265"/>
  <c r="J281"/>
  <c r="J271"/>
  <c r="J263"/>
  <c r="J285"/>
  <c r="J279"/>
  <c r="I281"/>
  <c r="I275"/>
  <c r="J273"/>
  <c r="I262"/>
  <c r="I244"/>
  <c r="I235"/>
  <c r="I185"/>
  <c r="J195"/>
  <c r="H195"/>
  <c r="J187"/>
  <c r="J135"/>
  <c r="J129"/>
  <c r="J131"/>
  <c r="H362"/>
  <c r="J362"/>
  <c r="I362"/>
  <c r="H368"/>
  <c r="I368"/>
  <c r="H372"/>
  <c r="I372"/>
  <c r="H378"/>
  <c r="J378"/>
  <c r="H452"/>
  <c r="J452"/>
  <c r="H456"/>
  <c r="J456"/>
  <c r="J462"/>
  <c r="H462"/>
  <c r="H470"/>
  <c r="J470"/>
  <c r="H476"/>
  <c r="J476"/>
  <c r="J478"/>
  <c r="H478"/>
  <c r="H480"/>
  <c r="J480"/>
  <c r="H486"/>
  <c r="J486"/>
  <c r="H504"/>
  <c r="J504"/>
  <c r="J510"/>
  <c r="H510"/>
  <c r="I510"/>
  <c r="H514"/>
  <c r="J514"/>
  <c r="I548"/>
  <c r="H548"/>
  <c r="J555"/>
  <c r="I555"/>
  <c r="J520"/>
  <c r="I550"/>
  <c r="J500"/>
  <c r="H468"/>
  <c r="H555"/>
  <c r="J13"/>
  <c r="I13"/>
  <c r="H22"/>
  <c r="I22"/>
  <c r="I26"/>
  <c r="H26"/>
  <c r="I28"/>
  <c r="J28"/>
  <c r="H30"/>
  <c r="I30"/>
  <c r="J34"/>
  <c r="H34"/>
  <c r="H38"/>
  <c r="I38"/>
  <c r="H42"/>
  <c r="I42"/>
  <c r="H48"/>
  <c r="I48"/>
  <c r="H52"/>
  <c r="J52"/>
  <c r="H54"/>
  <c r="I54"/>
  <c r="H56"/>
  <c r="J56"/>
  <c r="H60"/>
  <c r="J60"/>
  <c r="H83"/>
  <c r="J83"/>
  <c r="I83"/>
  <c r="H117"/>
  <c r="I117"/>
  <c r="H121"/>
  <c r="J121"/>
  <c r="H125"/>
  <c r="J125"/>
  <c r="H139"/>
  <c r="I139"/>
  <c r="H149"/>
  <c r="J149"/>
  <c r="H151"/>
  <c r="J151"/>
  <c r="H159"/>
  <c r="J159"/>
  <c r="H161"/>
  <c r="I161"/>
  <c r="H163"/>
  <c r="J163"/>
  <c r="H165"/>
  <c r="J165"/>
  <c r="H167"/>
  <c r="J167"/>
  <c r="H169"/>
  <c r="I169"/>
  <c r="H177"/>
  <c r="I177"/>
  <c r="J177"/>
  <c r="H181"/>
  <c r="I181"/>
  <c r="H183"/>
  <c r="I183"/>
  <c r="H189"/>
  <c r="J189"/>
  <c r="H191"/>
  <c r="I191"/>
  <c r="J191"/>
  <c r="H197"/>
  <c r="I197"/>
  <c r="H223"/>
  <c r="J223"/>
  <c r="J227"/>
  <c r="H227"/>
  <c r="H229"/>
  <c r="J229"/>
  <c r="H239"/>
  <c r="I239"/>
  <c r="I270"/>
  <c r="J270"/>
  <c r="H351"/>
  <c r="J351"/>
  <c r="I351"/>
  <c r="H355"/>
  <c r="J355"/>
  <c r="H360"/>
  <c r="I360"/>
  <c r="J360"/>
  <c r="H364"/>
  <c r="I364"/>
  <c r="H370"/>
  <c r="I370"/>
  <c r="H376"/>
  <c r="J376"/>
  <c r="H446"/>
  <c r="J446"/>
  <c r="H474"/>
  <c r="I474"/>
  <c r="I476"/>
  <c r="H542"/>
  <c r="I512"/>
  <c r="I462"/>
  <c r="I434"/>
  <c r="I446"/>
  <c r="J564"/>
  <c r="H550"/>
  <c r="I518"/>
  <c r="I470"/>
  <c r="I460"/>
  <c r="J566"/>
  <c r="I480"/>
  <c r="J382"/>
  <c r="I50"/>
  <c r="J40"/>
  <c r="J36"/>
  <c r="I440"/>
  <c r="J368"/>
  <c r="J418"/>
  <c r="H40"/>
  <c r="J79"/>
  <c r="I402"/>
  <c r="J482"/>
  <c r="H319"/>
  <c r="H340"/>
  <c r="I340"/>
  <c r="J340"/>
  <c r="J344"/>
  <c r="I344"/>
  <c r="I348"/>
  <c r="J348"/>
  <c r="H366"/>
  <c r="I366"/>
  <c r="H388"/>
  <c r="I388"/>
  <c r="H400"/>
  <c r="J400"/>
  <c r="H404"/>
  <c r="I404"/>
  <c r="H430"/>
  <c r="J430"/>
  <c r="H448"/>
  <c r="J448"/>
  <c r="H454"/>
  <c r="J454"/>
  <c r="H464"/>
  <c r="J464"/>
  <c r="H472"/>
  <c r="J472"/>
  <c r="H490"/>
  <c r="J490"/>
  <c r="H496"/>
  <c r="J496"/>
  <c r="H506"/>
  <c r="J506"/>
  <c r="I536"/>
  <c r="H536"/>
  <c r="I482"/>
  <c r="H552"/>
  <c r="H546"/>
  <c r="J366"/>
  <c r="J458"/>
  <c r="H540"/>
  <c r="J562"/>
  <c r="J512"/>
  <c r="I374"/>
  <c r="I498"/>
  <c r="H538"/>
  <c r="I516"/>
  <c r="I468"/>
  <c r="I458"/>
  <c r="I520"/>
  <c r="I466"/>
  <c r="I18"/>
  <c r="I52"/>
  <c r="I46"/>
  <c r="J370"/>
  <c r="J438"/>
  <c r="H36"/>
  <c r="H20"/>
  <c r="J474"/>
  <c r="H73"/>
  <c r="H460"/>
  <c r="I3"/>
  <c r="H57"/>
  <c r="I55"/>
  <c r="I61"/>
  <c r="J80"/>
  <c r="J322"/>
  <c r="I7"/>
  <c r="I15"/>
  <c r="I71"/>
  <c r="I73"/>
  <c r="J401"/>
  <c r="I157"/>
  <c r="I488"/>
  <c r="H483"/>
  <c r="I484"/>
  <c r="I486"/>
  <c r="I490"/>
  <c r="I500"/>
  <c r="I492"/>
  <c r="I501"/>
  <c r="J502"/>
  <c r="J498"/>
  <c r="J492"/>
  <c r="J488"/>
  <c r="J484"/>
  <c r="H212"/>
  <c r="I151"/>
  <c r="J122"/>
  <c r="I231"/>
  <c r="I224"/>
  <c r="J215"/>
  <c r="I208"/>
  <c r="J133"/>
  <c r="J141"/>
  <c r="J143"/>
  <c r="J139"/>
  <c r="H130"/>
  <c r="I130"/>
  <c r="I142"/>
  <c r="J241"/>
  <c r="J237"/>
  <c r="J157"/>
  <c r="J156"/>
  <c r="I172"/>
  <c r="I167"/>
  <c r="I163"/>
  <c r="I159"/>
  <c r="I156"/>
  <c r="I153"/>
  <c r="I149"/>
  <c r="I134"/>
  <c r="H135"/>
  <c r="H133"/>
  <c r="I131"/>
  <c r="J132"/>
  <c r="J142"/>
  <c r="J120"/>
  <c r="H140"/>
  <c r="H122"/>
  <c r="I143"/>
  <c r="I123"/>
  <c r="I53"/>
  <c r="J62"/>
  <c r="J78"/>
  <c r="J86"/>
  <c r="J87"/>
  <c r="J88"/>
  <c r="J90"/>
  <c r="J91"/>
  <c r="J92"/>
  <c r="J94"/>
  <c r="J95"/>
  <c r="J96"/>
  <c r="J98"/>
  <c r="J99"/>
  <c r="J100"/>
  <c r="J102"/>
  <c r="J103"/>
  <c r="J106"/>
  <c r="J107"/>
  <c r="J108"/>
  <c r="J110"/>
  <c r="J111"/>
  <c r="J112"/>
  <c r="J114"/>
  <c r="J115"/>
  <c r="I263"/>
  <c r="J264"/>
  <c r="I269"/>
  <c r="I323"/>
  <c r="J385"/>
  <c r="J389"/>
  <c r="J393"/>
  <c r="J397"/>
  <c r="I504"/>
  <c r="H95"/>
  <c r="I271"/>
  <c r="I258"/>
  <c r="I264"/>
  <c r="I277"/>
  <c r="J274"/>
  <c r="J272"/>
  <c r="J267"/>
  <c r="J269"/>
  <c r="J276"/>
  <c r="J266"/>
  <c r="J258"/>
  <c r="I267"/>
  <c r="I261"/>
  <c r="I274"/>
  <c r="H111"/>
  <c r="H87"/>
  <c r="H103"/>
  <c r="H91"/>
  <c r="H99"/>
  <c r="H107"/>
  <c r="I410"/>
  <c r="I413"/>
  <c r="I450"/>
  <c r="I502"/>
  <c r="I524"/>
  <c r="J527"/>
  <c r="J528"/>
  <c r="I530"/>
  <c r="J531"/>
  <c r="J538"/>
  <c r="J540"/>
  <c r="J542"/>
  <c r="J546"/>
  <c r="J31"/>
  <c r="J398"/>
  <c r="I406"/>
  <c r="J407"/>
  <c r="J408"/>
  <c r="I409"/>
  <c r="J412"/>
  <c r="J415"/>
  <c r="J423"/>
  <c r="J424"/>
  <c r="J428"/>
  <c r="J432"/>
  <c r="I435"/>
  <c r="I444"/>
  <c r="J483"/>
  <c r="J487"/>
  <c r="J491"/>
  <c r="J493"/>
  <c r="J399"/>
  <c r="I400"/>
  <c r="J402"/>
  <c r="J403"/>
  <c r="J404"/>
  <c r="J113"/>
  <c r="J109"/>
  <c r="J105"/>
  <c r="J101"/>
  <c r="J97"/>
  <c r="J93"/>
  <c r="J89"/>
  <c r="J548"/>
  <c r="I166"/>
  <c r="I170"/>
  <c r="J172"/>
  <c r="I187"/>
  <c r="I190"/>
  <c r="J192"/>
  <c r="I193"/>
  <c r="J197"/>
  <c r="J199"/>
  <c r="J200"/>
  <c r="J201"/>
  <c r="J202"/>
  <c r="J203"/>
  <c r="J204"/>
  <c r="I221"/>
  <c r="I87"/>
  <c r="I89"/>
  <c r="I91"/>
  <c r="I93"/>
  <c r="I95"/>
  <c r="I97"/>
  <c r="I99"/>
  <c r="I101"/>
  <c r="I103"/>
  <c r="I105"/>
  <c r="I107"/>
  <c r="I109"/>
  <c r="I111"/>
  <c r="I113"/>
  <c r="I120"/>
  <c r="I125"/>
  <c r="I129"/>
  <c r="I132"/>
  <c r="I137"/>
  <c r="J140"/>
  <c r="I141"/>
  <c r="I145"/>
  <c r="I148"/>
  <c r="I158"/>
  <c r="I160"/>
  <c r="I162"/>
  <c r="J208"/>
  <c r="J212"/>
  <c r="J216"/>
  <c r="I220"/>
  <c r="I223"/>
  <c r="J225"/>
  <c r="J226"/>
  <c r="I227"/>
  <c r="I229"/>
  <c r="I230"/>
  <c r="J231"/>
  <c r="J232"/>
  <c r="I233"/>
  <c r="I234"/>
  <c r="J235"/>
  <c r="J236"/>
  <c r="I237"/>
  <c r="I238"/>
  <c r="J239"/>
  <c r="J240"/>
  <c r="I241"/>
  <c r="I246"/>
  <c r="I249"/>
  <c r="I250"/>
  <c r="I254"/>
  <c r="I272"/>
  <c r="J275"/>
  <c r="I276"/>
  <c r="I280"/>
  <c r="I285"/>
  <c r="I286"/>
  <c r="I287"/>
  <c r="I288"/>
  <c r="I289"/>
  <c r="I290"/>
  <c r="I291"/>
  <c r="I292"/>
  <c r="I298"/>
  <c r="I299"/>
  <c r="J301"/>
  <c r="J302"/>
  <c r="I303"/>
  <c r="J307"/>
  <c r="J308"/>
  <c r="J312"/>
  <c r="J314"/>
  <c r="J315"/>
  <c r="I373"/>
  <c r="I378"/>
  <c r="J379"/>
  <c r="I380"/>
  <c r="I382"/>
  <c r="I436"/>
  <c r="I432"/>
  <c r="I407"/>
  <c r="I419"/>
  <c r="I438"/>
  <c r="I430"/>
  <c r="J443"/>
  <c r="H428"/>
  <c r="J426"/>
  <c r="J434"/>
  <c r="J442"/>
  <c r="I433"/>
  <c r="I443"/>
  <c r="J420"/>
  <c r="J406"/>
  <c r="J440"/>
  <c r="J409"/>
  <c r="J414"/>
  <c r="J431"/>
  <c r="H424"/>
  <c r="J410"/>
  <c r="J436"/>
  <c r="H435"/>
  <c r="J421"/>
  <c r="J419"/>
  <c r="H415"/>
  <c r="H432"/>
  <c r="H164"/>
  <c r="I164"/>
  <c r="J164"/>
  <c r="H168"/>
  <c r="I168"/>
  <c r="H173"/>
  <c r="I173"/>
  <c r="H176"/>
  <c r="I176"/>
  <c r="H179"/>
  <c r="I179"/>
  <c r="I182"/>
  <c r="H182"/>
  <c r="J182"/>
  <c r="H386"/>
  <c r="J386"/>
  <c r="H391"/>
  <c r="J391"/>
  <c r="H394"/>
  <c r="J394"/>
  <c r="H395"/>
  <c r="J395"/>
  <c r="J405"/>
  <c r="I405"/>
  <c r="H413"/>
  <c r="J413"/>
  <c r="H416"/>
  <c r="J416"/>
  <c r="J45"/>
  <c r="J11"/>
  <c r="I11"/>
  <c r="H86"/>
  <c r="I86"/>
  <c r="H88"/>
  <c r="I88"/>
  <c r="H90"/>
  <c r="I90"/>
  <c r="H92"/>
  <c r="I92"/>
  <c r="H94"/>
  <c r="I94"/>
  <c r="H96"/>
  <c r="I96"/>
  <c r="H98"/>
  <c r="I98"/>
  <c r="H100"/>
  <c r="I100"/>
  <c r="H102"/>
  <c r="I102"/>
  <c r="H104"/>
  <c r="I104"/>
  <c r="H106"/>
  <c r="I106"/>
  <c r="H108"/>
  <c r="I108"/>
  <c r="H110"/>
  <c r="I110"/>
  <c r="H112"/>
  <c r="I112"/>
  <c r="H114"/>
  <c r="I114"/>
  <c r="I115"/>
  <c r="H115"/>
  <c r="I118"/>
  <c r="H118"/>
  <c r="H124"/>
  <c r="I124"/>
  <c r="J124"/>
  <c r="I126"/>
  <c r="H126"/>
  <c r="H127"/>
  <c r="J127"/>
  <c r="H128"/>
  <c r="I128"/>
  <c r="J136"/>
  <c r="I136"/>
  <c r="H136"/>
  <c r="H138"/>
  <c r="J138"/>
  <c r="J144"/>
  <c r="I144"/>
  <c r="H144"/>
  <c r="H146"/>
  <c r="J146"/>
  <c r="H147"/>
  <c r="J147"/>
  <c r="H150"/>
  <c r="I150"/>
  <c r="H152"/>
  <c r="I152"/>
  <c r="H154"/>
  <c r="I154"/>
  <c r="H205"/>
  <c r="J205"/>
  <c r="H206"/>
  <c r="J206"/>
  <c r="H207"/>
  <c r="J207"/>
  <c r="H209"/>
  <c r="J209"/>
  <c r="H210"/>
  <c r="J210"/>
  <c r="H211"/>
  <c r="J211"/>
  <c r="H213"/>
  <c r="J213"/>
  <c r="H214"/>
  <c r="I214"/>
  <c r="H217"/>
  <c r="J217"/>
  <c r="H218"/>
  <c r="J218"/>
  <c r="H219"/>
  <c r="J219"/>
  <c r="H243"/>
  <c r="J243"/>
  <c r="J244"/>
  <c r="H244"/>
  <c r="I245"/>
  <c r="H245"/>
  <c r="H247"/>
  <c r="J247"/>
  <c r="J248"/>
  <c r="H248"/>
  <c r="H251"/>
  <c r="J251"/>
  <c r="J252"/>
  <c r="H252"/>
  <c r="I253"/>
  <c r="H253"/>
  <c r="J256"/>
  <c r="H256"/>
  <c r="I283"/>
  <c r="J283"/>
  <c r="I384"/>
  <c r="J384"/>
  <c r="I297"/>
  <c r="I301"/>
  <c r="I315"/>
  <c r="I376"/>
  <c r="J380"/>
  <c r="J381"/>
  <c r="J515"/>
  <c r="J565"/>
  <c r="J568"/>
  <c r="I424"/>
  <c r="J433"/>
  <c r="J475"/>
  <c r="J558"/>
  <c r="J10"/>
  <c r="J21"/>
  <c r="J23"/>
  <c r="J26"/>
  <c r="J41"/>
  <c r="J43"/>
  <c r="J46"/>
  <c r="I119"/>
  <c r="I175"/>
  <c r="J198"/>
  <c r="I219"/>
  <c r="J222"/>
  <c r="I226"/>
  <c r="J228"/>
  <c r="I257"/>
  <c r="J259"/>
  <c r="I300"/>
  <c r="I304"/>
  <c r="I377"/>
  <c r="J396"/>
  <c r="I401"/>
  <c r="I420"/>
  <c r="J422"/>
  <c r="J437"/>
  <c r="J441"/>
  <c r="I445"/>
  <c r="J457"/>
  <c r="J459"/>
  <c r="J461"/>
  <c r="J463"/>
  <c r="J485"/>
  <c r="J495"/>
  <c r="I505"/>
  <c r="I511"/>
  <c r="J522"/>
  <c r="J526"/>
  <c r="I532"/>
  <c r="J534"/>
  <c r="J547"/>
  <c r="J552"/>
  <c r="H558"/>
  <c r="J377"/>
  <c r="J171"/>
  <c r="I23"/>
  <c r="I6"/>
  <c r="J465"/>
  <c r="J425"/>
  <c r="J50"/>
  <c r="J48"/>
  <c r="I485"/>
  <c r="I549"/>
  <c r="H228"/>
  <c r="J224"/>
  <c r="I222"/>
  <c r="I198"/>
  <c r="H304"/>
  <c r="I66"/>
  <c r="I522"/>
  <c r="I121"/>
  <c r="I398"/>
  <c r="I396"/>
  <c r="I392"/>
  <c r="I390"/>
  <c r="J494"/>
  <c r="J325"/>
  <c r="H21"/>
  <c r="H119"/>
  <c r="I255"/>
  <c r="H255"/>
  <c r="J489"/>
  <c r="H489"/>
  <c r="J619"/>
  <c r="H619"/>
  <c r="I427"/>
  <c r="I321"/>
  <c r="I534"/>
  <c r="H463"/>
  <c r="I494"/>
  <c r="J123"/>
  <c r="J169"/>
  <c r="J549"/>
  <c r="I422"/>
  <c r="I45"/>
  <c r="I43"/>
  <c r="I41"/>
  <c r="I37"/>
  <c r="I35"/>
  <c r="I259"/>
  <c r="I441"/>
  <c r="J373"/>
  <c r="I171"/>
  <c r="I325"/>
  <c r="I228"/>
  <c r="H226"/>
  <c r="J304"/>
  <c r="I64"/>
  <c r="I526"/>
  <c r="I463"/>
  <c r="J392"/>
  <c r="J390"/>
  <c r="J427"/>
  <c r="J321"/>
  <c r="I619"/>
  <c r="H23"/>
  <c r="I34"/>
  <c r="I74"/>
  <c r="J74"/>
  <c r="H74"/>
  <c r="H408"/>
  <c r="I408"/>
  <c r="J499"/>
  <c r="H499"/>
  <c r="J615"/>
  <c r="H615"/>
  <c r="J481"/>
  <c r="H481"/>
  <c r="J551"/>
  <c r="H551"/>
  <c r="J611"/>
  <c r="H611"/>
  <c r="H522"/>
  <c r="H461"/>
  <c r="H441"/>
  <c r="I25"/>
  <c r="I21"/>
  <c r="J37"/>
  <c r="J35"/>
  <c r="I461"/>
  <c r="I551"/>
  <c r="I215"/>
  <c r="I213"/>
  <c r="J429"/>
  <c r="I399"/>
  <c r="J559"/>
  <c r="H559"/>
  <c r="J18"/>
  <c r="J29"/>
  <c r="J137"/>
  <c r="J175"/>
  <c r="J320"/>
  <c r="I431"/>
  <c r="J445"/>
  <c r="J511"/>
  <c r="J532"/>
  <c r="J58"/>
  <c r="I69"/>
  <c r="I72"/>
  <c r="J85"/>
  <c r="J134"/>
  <c r="J145"/>
  <c r="J193"/>
  <c r="J261"/>
  <c r="J327"/>
  <c r="I355"/>
  <c r="J374"/>
  <c r="J417"/>
  <c r="I421"/>
  <c r="J435"/>
  <c r="J447"/>
  <c r="I472"/>
  <c r="I497"/>
  <c r="J513"/>
  <c r="J523"/>
  <c r="J536"/>
  <c r="J543"/>
  <c r="I313"/>
  <c r="I416"/>
  <c r="I57"/>
  <c r="I68"/>
  <c r="I75"/>
  <c r="I84"/>
  <c r="I85"/>
  <c r="J255"/>
  <c r="I316"/>
  <c r="J323"/>
  <c r="J329"/>
  <c r="I330"/>
  <c r="I333"/>
  <c r="I334"/>
  <c r="J339"/>
  <c r="J388"/>
  <c r="I414"/>
  <c r="I418"/>
  <c r="I426"/>
  <c r="I429"/>
  <c r="J72"/>
  <c r="I337"/>
  <c r="I67"/>
  <c r="I77"/>
  <c r="H68"/>
  <c r="H320"/>
  <c r="J332"/>
  <c r="J350"/>
  <c r="J354"/>
  <c r="J59"/>
  <c r="J75"/>
  <c r="I317"/>
  <c r="I350"/>
  <c r="I354"/>
  <c r="I359"/>
  <c r="I343"/>
  <c r="J81"/>
  <c r="J77"/>
  <c r="J65"/>
  <c r="J63"/>
  <c r="J61"/>
  <c r="I58"/>
  <c r="I56"/>
  <c r="I328"/>
  <c r="J361"/>
  <c r="J357"/>
  <c r="J345"/>
  <c r="J341"/>
  <c r="I335"/>
  <c r="H323"/>
</calcChain>
</file>

<file path=xl/sharedStrings.xml><?xml version="1.0" encoding="utf-8"?>
<sst xmlns="http://schemas.openxmlformats.org/spreadsheetml/2006/main" count="1866" uniqueCount="416">
  <si>
    <t>Диаметр, мм</t>
  </si>
  <si>
    <t>КАНАТ ОДИНАРНОЙ СВИВКИ ТИПА ЛК-О</t>
  </si>
  <si>
    <t xml:space="preserve">  ГОСТ  3062-80</t>
  </si>
  <si>
    <t>КОНСТРУКЦИИ  1х7(1+6)</t>
  </si>
  <si>
    <t>Ориентировочная масса 1000 м смазанного каната, кг</t>
  </si>
  <si>
    <t>Светлый</t>
  </si>
  <si>
    <t>КАНАТ ДВОЙНОЙ СВИВКИ ТИПА ТК</t>
  </si>
  <si>
    <t xml:space="preserve">  ГОСТ 3063-80 </t>
  </si>
  <si>
    <t>КОНСТРУКЦИИ 1х19(1+6+12)</t>
  </si>
  <si>
    <t xml:space="preserve">  ГОСТ 3064-80</t>
  </si>
  <si>
    <t>КАНАТ ОДИНАРНОЙ СВИВКИ ТИПА ТК</t>
  </si>
  <si>
    <t>КОНСТРУКЦИИ 1х37 (1+6+12+18)</t>
  </si>
  <si>
    <t xml:space="preserve">  ГОСТ 3066-80 </t>
  </si>
  <si>
    <t>КАНАТ ДВОЙНОЙ СВИВКИ ТИПА ЛК-Р</t>
  </si>
  <si>
    <t>КОНСТРУКЦИИ 6х7(1+6)+1х7(1+6)</t>
  </si>
  <si>
    <t>КОНСТРУКЦИИ 6х19(1+6+12)+1х19(1+6+12)</t>
  </si>
  <si>
    <t xml:space="preserve">  ГОСТ 3069-80</t>
  </si>
  <si>
    <t>КАНАТ ДВОЙНОЙ СВИВКИ ТИПА ЛК-О</t>
  </si>
  <si>
    <t>КОНСТРУКЦИИ 6х7(1+6)+1о.с.</t>
  </si>
  <si>
    <t xml:space="preserve">  ГОСТ 3070-88</t>
  </si>
  <si>
    <t>КОНСТРУКЦИИ 6х19(1+6+12)+1о.с.</t>
  </si>
  <si>
    <t xml:space="preserve">  ГОСТ 3071-88 </t>
  </si>
  <si>
    <t>КОНСТРУКЦИИ 6х37(1+6+12+18)+1 о.с.</t>
  </si>
  <si>
    <t xml:space="preserve">  ГОСТ 3077-80 </t>
  </si>
  <si>
    <t xml:space="preserve">  ГОСТ 3079-80 </t>
  </si>
  <si>
    <t>КАНАТ ДВОЙНОЙ СВИВКИ ТИПА ТЛК-О</t>
  </si>
  <si>
    <t>КОНСТРУКЦИИ 6х37(1+6+15+15)+1о.с.</t>
  </si>
  <si>
    <t xml:space="preserve">  ГОСТ 3081-80 </t>
  </si>
  <si>
    <t>КОНСТРУКЦИИ 6х19(1+9+9)+7х7(1+6)</t>
  </si>
  <si>
    <t xml:space="preserve">  ГОСТ 3089-80 </t>
  </si>
  <si>
    <t>КАНАТ ТРОЙНОЙ СВИВКИ ТИПА ЛК-Р</t>
  </si>
  <si>
    <t>КОНСТРУКЦИИ 6х7х19(1+6+6+/6)+1о.с.</t>
  </si>
  <si>
    <t xml:space="preserve">  ГОСТ 7665-80</t>
  </si>
  <si>
    <t>КАНАТ ДВОЙНОЙ СВИВКИ ТИПА ЛК-3</t>
  </si>
  <si>
    <t>КОНСТРУКЦИИ 6х25(1+6;6+12)+1о.с.</t>
  </si>
  <si>
    <t xml:space="preserve">  ГОСТ 16853-88</t>
  </si>
  <si>
    <t>И ГЛУБОКОГО РАЗВЕДОЧНОГО  БУРЕНИЯ</t>
  </si>
  <si>
    <t>КОНСТРУКЦИИ 6х31(1+6+6/6+12)</t>
  </si>
  <si>
    <t xml:space="preserve">            С металлическим сердечником</t>
  </si>
  <si>
    <t xml:space="preserve">               С органическим сердечником</t>
  </si>
  <si>
    <t xml:space="preserve">  ГОСТ 7667-80</t>
  </si>
  <si>
    <t>КОНСТРУКЦИИ 6х25(1+6;6+12)+7х7(1+6)</t>
  </si>
  <si>
    <t xml:space="preserve">  ГОСТ 7668-80</t>
  </si>
  <si>
    <t>КАНАТ ДВОЙНОЙ СВИВКИ ТИПА ЛК-РО</t>
  </si>
  <si>
    <t>КОНСТРУКЦИИ 6х36(1+7+7/7+14)+1о.с.</t>
  </si>
  <si>
    <t xml:space="preserve">  ГОСТ 7669-80</t>
  </si>
  <si>
    <t>КОНСТРУКЦИИ 6х36(1+7+7/7+14)+7х7(1+6)</t>
  </si>
  <si>
    <t xml:space="preserve">  ГОСТ 14954-80</t>
  </si>
  <si>
    <t>КОНСТРУКЦИИ 6х19(1+6+6/6)+7х7(1+6)</t>
  </si>
  <si>
    <t xml:space="preserve">  ГОСТ 2688-80 </t>
  </si>
  <si>
    <t>КОНСТРУКЦИИ 6*19(1+6+6/6)+1о.с.</t>
  </si>
  <si>
    <t>КАНАТ СТАЛ. ДВОЙНОЙ СВИВКИ ТИПА ТК</t>
  </si>
  <si>
    <t>Оцинков. "Ж"</t>
  </si>
  <si>
    <t>Канат двойной свивки типа ТК конструкции 6x37(1+6+12+18)+1x37(1+6+12+18)</t>
  </si>
  <si>
    <t>ГОСТ 3068-88</t>
  </si>
  <si>
    <t>Ориент. масса 1000 м смазанного каната, кг</t>
  </si>
  <si>
    <t>Канат двойной свивки многопрядный типа ЛК-Р конструкции 18х19(1+6+6/6)+1 о.с.</t>
  </si>
  <si>
    <t>ГОСТ 3088-80</t>
  </si>
  <si>
    <t>Канат двойной свивки многопрядный малокрутящийся типов ЛК-О и ЛК-Р конструкции 12х7(1+6)+6х19(1+6+6/6)+1 о.с.</t>
  </si>
  <si>
    <t>ГОСТ 16828-81</t>
  </si>
  <si>
    <t>КАНАТЫ СТАЛЬНЫЕ АВИАЦИОННЫЕ</t>
  </si>
  <si>
    <t>ГОСТ 2172-80</t>
  </si>
  <si>
    <t xml:space="preserve"> </t>
  </si>
  <si>
    <t xml:space="preserve">  ГОСТ 3083-80 </t>
  </si>
  <si>
    <t xml:space="preserve">КАНАТ ДВОЙНОЙ СВИВКИ ТИПА ЛК-О </t>
  </si>
  <si>
    <t>Оглавление</t>
  </si>
  <si>
    <t>КОНСТРУКЦИИ 6х19(1+9+9)+1о.с. (ЛИФТОВЫЕ)</t>
  </si>
  <si>
    <t>Цена с учетом тары, руб/тн</t>
  </si>
  <si>
    <t xml:space="preserve">Цена с учетом тары, руб/1000 м </t>
  </si>
  <si>
    <t xml:space="preserve">Цена с учетом тары, руб/тн </t>
  </si>
  <si>
    <t>КАНАТ СТАЛЬНОЙ ТИПА ЛК-РО</t>
  </si>
  <si>
    <t>Г2172</t>
  </si>
  <si>
    <t>МС</t>
  </si>
  <si>
    <t>Г2688</t>
  </si>
  <si>
    <t>орг</t>
  </si>
  <si>
    <t>Г3062</t>
  </si>
  <si>
    <t>нет</t>
  </si>
  <si>
    <t>Г3063</t>
  </si>
  <si>
    <t>Г3064</t>
  </si>
  <si>
    <t>Г3066</t>
  </si>
  <si>
    <t>Г3067</t>
  </si>
  <si>
    <t>Г3068</t>
  </si>
  <si>
    <t>Г3069</t>
  </si>
  <si>
    <t>Г3070</t>
  </si>
  <si>
    <t>Г3071</t>
  </si>
  <si>
    <t>Г3077</t>
  </si>
  <si>
    <t>Г3079</t>
  </si>
  <si>
    <t>Г3081</t>
  </si>
  <si>
    <t>Г3083</t>
  </si>
  <si>
    <t>Г3085</t>
  </si>
  <si>
    <t>Г3088</t>
  </si>
  <si>
    <t>Г3089</t>
  </si>
  <si>
    <t>Г7665</t>
  </si>
  <si>
    <t>Г7667</t>
  </si>
  <si>
    <t>Г7668</t>
  </si>
  <si>
    <t>Г7669</t>
  </si>
  <si>
    <t>ТУ037</t>
  </si>
  <si>
    <t>ТУ025</t>
  </si>
  <si>
    <t>Г14954</t>
  </si>
  <si>
    <t>Г16827</t>
  </si>
  <si>
    <t>Г16828</t>
  </si>
  <si>
    <t>ТУ163</t>
  </si>
  <si>
    <t>ТУ273</t>
  </si>
  <si>
    <t>ТУ297</t>
  </si>
  <si>
    <t>ТУ625</t>
  </si>
  <si>
    <t>ТУ721</t>
  </si>
  <si>
    <t>ТУ722</t>
  </si>
  <si>
    <t>Г13840</t>
  </si>
  <si>
    <t>Г3090</t>
  </si>
  <si>
    <t>Г18901</t>
  </si>
  <si>
    <t>Г7675</t>
  </si>
  <si>
    <t>Г7676</t>
  </si>
  <si>
    <t>ТУ1216</t>
  </si>
  <si>
    <t>ТУ1444</t>
  </si>
  <si>
    <t>ТУ1394</t>
  </si>
  <si>
    <t>ТУ496</t>
  </si>
  <si>
    <t>Г16853</t>
  </si>
  <si>
    <t>Стандарт</t>
  </si>
  <si>
    <t>Сердечник</t>
  </si>
  <si>
    <t>Цинк/светлый после повышения</t>
  </si>
  <si>
    <t>Ориент. масса 1000 м, кг</t>
  </si>
  <si>
    <t>Повышение светлых на май</t>
  </si>
  <si>
    <t>Повышение оцинк. на май</t>
  </si>
  <si>
    <t>Цена на светлые после повыш, руб/тн</t>
  </si>
  <si>
    <t>При размещении заказа  вагонной нормы и более предусмотрены скидки.</t>
  </si>
  <si>
    <t xml:space="preserve">  </t>
  </si>
  <si>
    <t>___________________</t>
  </si>
  <si>
    <t>Внимание!</t>
  </si>
  <si>
    <t>Прайс-лист не является основанием для окончательных расчетов!</t>
  </si>
  <si>
    <t>оцинкованный С</t>
  </si>
  <si>
    <t>6х7+1х7</t>
  </si>
  <si>
    <t>6х19+1х19</t>
  </si>
  <si>
    <t>нержавеющий 12Х18Н10Т</t>
  </si>
  <si>
    <t>Адрес</t>
  </si>
  <si>
    <t>Контакты</t>
  </si>
  <si>
    <t>Оглавление :</t>
  </si>
  <si>
    <t>Номенклатура</t>
  </si>
  <si>
    <t>Конструкция</t>
  </si>
  <si>
    <t>1.</t>
  </si>
  <si>
    <t>Канаты общего назначения</t>
  </si>
  <si>
    <t>1.1</t>
  </si>
  <si>
    <t>2688-80</t>
  </si>
  <si>
    <t>6х19+1о.с.</t>
  </si>
  <si>
    <t>двойной свивки ЛК-Р</t>
  </si>
  <si>
    <t>1.2</t>
  </si>
  <si>
    <t xml:space="preserve">3062-80 </t>
  </si>
  <si>
    <t>1х7</t>
  </si>
  <si>
    <t>одинарной свивки ЛК-0</t>
  </si>
  <si>
    <t>1.3</t>
  </si>
  <si>
    <t xml:space="preserve">3063-80 </t>
  </si>
  <si>
    <t>1х19</t>
  </si>
  <si>
    <t>одинарной свивки ТК</t>
  </si>
  <si>
    <t>1.4</t>
  </si>
  <si>
    <t xml:space="preserve">3064-80 </t>
  </si>
  <si>
    <t>1х37</t>
  </si>
  <si>
    <t>одинарной свивки типа ТК</t>
  </si>
  <si>
    <t>1.5</t>
  </si>
  <si>
    <t>3066-80</t>
  </si>
  <si>
    <t xml:space="preserve"> 6х7+1х7</t>
  </si>
  <si>
    <t>двойной свивки ЛК-0</t>
  </si>
  <si>
    <t>1.6</t>
  </si>
  <si>
    <t xml:space="preserve">3067-88 </t>
  </si>
  <si>
    <t>двойной свивки ТК</t>
  </si>
  <si>
    <t>1.7</t>
  </si>
  <si>
    <t xml:space="preserve">3068-88 </t>
  </si>
  <si>
    <t>6х37+1х37</t>
  </si>
  <si>
    <t>1.8</t>
  </si>
  <si>
    <t>3069-80</t>
  </si>
  <si>
    <t>1.9</t>
  </si>
  <si>
    <t xml:space="preserve">3070-88 </t>
  </si>
  <si>
    <t>6х19+1м (о.с.)</t>
  </si>
  <si>
    <t>1.10</t>
  </si>
  <si>
    <t xml:space="preserve">3071-88 </t>
  </si>
  <si>
    <t>6х37+1о.с.</t>
  </si>
  <si>
    <t>1.11</t>
  </si>
  <si>
    <t xml:space="preserve">3077-80 </t>
  </si>
  <si>
    <t>1.12</t>
  </si>
  <si>
    <t xml:space="preserve">3079-80 </t>
  </si>
  <si>
    <t>двойной свивки ТЛК-0</t>
  </si>
  <si>
    <t>1.13</t>
  </si>
  <si>
    <t xml:space="preserve">3081-80 </t>
  </si>
  <si>
    <t>6х19+7х7</t>
  </si>
  <si>
    <t>1.14</t>
  </si>
  <si>
    <t xml:space="preserve">3083-80 </t>
  </si>
  <si>
    <t>6х30+7о.с.</t>
  </si>
  <si>
    <t>двойной свивки ЛК-1</t>
  </si>
  <si>
    <t>1.15</t>
  </si>
  <si>
    <t xml:space="preserve">3089-80 </t>
  </si>
  <si>
    <t>6х7х19+1о.с.</t>
  </si>
  <si>
    <t>тройной свивки ЛК-Р</t>
  </si>
  <si>
    <t>1.16</t>
  </si>
  <si>
    <t>3093-80</t>
  </si>
  <si>
    <t>3х7 ; 3х27 ; 3х37</t>
  </si>
  <si>
    <t>тройной двойной свивки ЛК-О , ТК</t>
  </si>
  <si>
    <t>1.17</t>
  </si>
  <si>
    <t>3097-80</t>
  </si>
  <si>
    <t>8х16+9о.с ; 8х6+9о.с</t>
  </si>
  <si>
    <t>двойной свивки ТК ; ЛК-О</t>
  </si>
  <si>
    <t>1.18</t>
  </si>
  <si>
    <t xml:space="preserve">7665-80 </t>
  </si>
  <si>
    <t>6х25+1о.с.</t>
  </si>
  <si>
    <t>двойной свивки ЛК-3</t>
  </si>
  <si>
    <t>1.19</t>
  </si>
  <si>
    <t xml:space="preserve">7667-80 </t>
  </si>
  <si>
    <t>6х25+7х7</t>
  </si>
  <si>
    <t>1.20</t>
  </si>
  <si>
    <t>7668-80</t>
  </si>
  <si>
    <t xml:space="preserve"> 6х36+1о.с.</t>
  </si>
  <si>
    <t>двойной свивки  ЛК-РО</t>
  </si>
  <si>
    <t>1.21</t>
  </si>
  <si>
    <t xml:space="preserve">7669-80 </t>
  </si>
  <si>
    <t>6х36+7х7</t>
  </si>
  <si>
    <t>1.22</t>
  </si>
  <si>
    <t xml:space="preserve">7681-80 </t>
  </si>
  <si>
    <t>18х7+1о.с.</t>
  </si>
  <si>
    <t>двойной свивки многопрядный ЛК-О</t>
  </si>
  <si>
    <t>1.23</t>
  </si>
  <si>
    <t xml:space="preserve">14954-80 </t>
  </si>
  <si>
    <t>двойной свивки  ЛК-Р</t>
  </si>
  <si>
    <t>1.24</t>
  </si>
  <si>
    <t>14-173-118-2002</t>
  </si>
  <si>
    <t>2.</t>
  </si>
  <si>
    <t>Канат для шахтных подъемных устройств</t>
  </si>
  <si>
    <t>2.1</t>
  </si>
  <si>
    <t xml:space="preserve">3088-80 </t>
  </si>
  <si>
    <t>18х19+1о.с.</t>
  </si>
  <si>
    <t>Двойной свивки многопрядный ЛК-Р</t>
  </si>
  <si>
    <t>3.</t>
  </si>
  <si>
    <t>Канаты для систем управления самолетов и вертолетов</t>
  </si>
  <si>
    <t>3.1</t>
  </si>
  <si>
    <t>2172-80</t>
  </si>
  <si>
    <t xml:space="preserve"> 6х7+1х7  </t>
  </si>
  <si>
    <t>(12Х18Н10Т)</t>
  </si>
  <si>
    <t>Типа ЛК-О</t>
  </si>
  <si>
    <t>3.2</t>
  </si>
  <si>
    <t xml:space="preserve">2172-80 </t>
  </si>
  <si>
    <t xml:space="preserve"> 6х19+1х19</t>
  </si>
  <si>
    <t xml:space="preserve"> (12Х18Н10Т)</t>
  </si>
  <si>
    <t>3.3</t>
  </si>
  <si>
    <t>Оцинк. "С"</t>
  </si>
  <si>
    <t>3.4</t>
  </si>
  <si>
    <t xml:space="preserve">2172-80  </t>
  </si>
  <si>
    <t>4.</t>
  </si>
  <si>
    <t>Канаты стальные талевые для эксплуатационного и глубокого разведочного бурения нефтянных и газовых скважин</t>
  </si>
  <si>
    <t>4.1</t>
  </si>
  <si>
    <t xml:space="preserve">16853-88 </t>
  </si>
  <si>
    <t>6х31+7х7</t>
  </si>
  <si>
    <t>4.2</t>
  </si>
  <si>
    <t>6х31+1о.с.</t>
  </si>
  <si>
    <t>5.</t>
  </si>
  <si>
    <t>Дополнительный перечень продукции</t>
  </si>
  <si>
    <t>6.</t>
  </si>
  <si>
    <t xml:space="preserve">  ГОСТ 3093-80 </t>
  </si>
  <si>
    <t xml:space="preserve">  ГОСТ 3097-80 </t>
  </si>
  <si>
    <t>КАНАТ ДВОЙНОЙ СВИВИ ТИПА ЛК-О</t>
  </si>
  <si>
    <t>КОНСТРУКЦИИ 3х7 ; 3х27 ; 3х37</t>
  </si>
  <si>
    <t>КАНАТ ТДВОЙНОЙ СВИВКИ ТИПА ТК</t>
  </si>
  <si>
    <t>КОНСТРУКЦИИ 8х16+9о.с ; 8х6+9о.с.</t>
  </si>
  <si>
    <t>ТУ 14-4-118-2002</t>
  </si>
  <si>
    <t>КОНСТРУКЦИИ 6х36+7х7</t>
  </si>
  <si>
    <t>КАНАТ ДВОЙНОЙ СВИВКИ МНОГОПРЯДНЫЙ ТИПА ЛК-О</t>
  </si>
  <si>
    <t xml:space="preserve">  ГОСТ 7681-80</t>
  </si>
  <si>
    <t>КОНСТРУКЦИИ 18х7(1+6)+1о.с.</t>
  </si>
  <si>
    <t xml:space="preserve">                   Дополнительный список номенклатуры продукции</t>
  </si>
  <si>
    <t>Неуказанные в прайсе ТУ</t>
  </si>
  <si>
    <t>ТУ14-173-109-01</t>
  </si>
  <si>
    <t>ТУ14-173-115-02</t>
  </si>
  <si>
    <t>ТУ14-173-118-02</t>
  </si>
  <si>
    <t>ТУ14-173-123-02</t>
  </si>
  <si>
    <t>ТУ14-173-16-91</t>
  </si>
  <si>
    <t>ТУ14-173-55-93</t>
  </si>
  <si>
    <t>ТУ14-173-57-94</t>
  </si>
  <si>
    <t>ТУ14-173-80-97</t>
  </si>
  <si>
    <t>ТУ14-173-89-98</t>
  </si>
  <si>
    <t>ТУ14-173-95-99</t>
  </si>
  <si>
    <t>ТУ14-173-96-99А</t>
  </si>
  <si>
    <t>ТУ14-173-96-99Б</t>
  </si>
  <si>
    <t>ТУ14-173-96-99В</t>
  </si>
  <si>
    <t>ТУ14-4-1035-79</t>
  </si>
  <si>
    <t>ТУ14-4-1185-82</t>
  </si>
  <si>
    <t>ТУ14-4-1215-83</t>
  </si>
  <si>
    <t>ТУ14-4-1266-83</t>
  </si>
  <si>
    <t>ТУ14-4-1282-84</t>
  </si>
  <si>
    <t>ТУ14-4-1296-84</t>
  </si>
  <si>
    <t>ТУ14-4-1305-85</t>
  </si>
  <si>
    <t>ТУ14-4-1306-85</t>
  </si>
  <si>
    <t>ТУ14-4-278-73</t>
  </si>
  <si>
    <t>ТУ14-4-285-73</t>
  </si>
  <si>
    <t>ТУ14-4-297-85</t>
  </si>
  <si>
    <t>ТУ14-4-407-73</t>
  </si>
  <si>
    <t>ТУ14-4-412-73</t>
  </si>
  <si>
    <t>ТУ14-4-425-73</t>
  </si>
  <si>
    <t>ТУ14-4-426-73</t>
  </si>
  <si>
    <t>ТУ14-4-479-74</t>
  </si>
  <si>
    <t>ТУ14-4-498-74</t>
  </si>
  <si>
    <t>ТУ14-4-499-74</t>
  </si>
  <si>
    <t>ТУ14-4-512-74</t>
  </si>
  <si>
    <t>ТУ14-4-513-70</t>
  </si>
  <si>
    <t>ТУ14-4-575-75</t>
  </si>
  <si>
    <t>ТУ14-4-592-75</t>
  </si>
  <si>
    <t>ТУ14-4-602-75</t>
  </si>
  <si>
    <t>ТУ14-4-625-75</t>
  </si>
  <si>
    <t>ТУ14-4-632-75</t>
  </si>
  <si>
    <t>ТУ14-4-636-75</t>
  </si>
  <si>
    <t>ТУ14-4-637-75</t>
  </si>
  <si>
    <t>ТУ14-4-646-75</t>
  </si>
  <si>
    <t>ТУ14-4-675-75</t>
  </si>
  <si>
    <t>ТУ14-4-696-76</t>
  </si>
  <si>
    <t>ТУ14-4-701-76</t>
  </si>
  <si>
    <t>ТУ14-4-709-76</t>
  </si>
  <si>
    <t>ТУ14-4-796-77</t>
  </si>
  <si>
    <t>ТУ14-4-902-78</t>
  </si>
  <si>
    <t>ТУ14-4-968-79</t>
  </si>
  <si>
    <t>6х7+1о.с.</t>
  </si>
  <si>
    <t>1.25</t>
  </si>
  <si>
    <t>12х7+6х19+1 о.с</t>
  </si>
  <si>
    <t>Типы смазок</t>
  </si>
  <si>
    <t>7.</t>
  </si>
  <si>
    <t>КАНАТ СТАЛЬНЫЕ ТАЛЕВЫЕ ДЛЯ  ЭКСПЛУАТАЦИОННОГО</t>
  </si>
  <si>
    <t xml:space="preserve">Цена с учетом тары, руб/1 м </t>
  </si>
  <si>
    <t>КОНСТРУКЦИИ 6х30(0+15+15)+7о.с.</t>
  </si>
  <si>
    <t>1.26</t>
  </si>
  <si>
    <t>16853-88</t>
  </si>
  <si>
    <t xml:space="preserve">ТУ 14-173-035-2010 </t>
  </si>
  <si>
    <t>более 100 тн</t>
  </si>
  <si>
    <t>0  -  20 тн</t>
  </si>
  <si>
    <t>21  -  100 тн</t>
  </si>
  <si>
    <t>КАНАТЫ СТАЛЬНЫЕ (ГРОЗОТРОС)  ДЛЯ ЗАЩИТЫ ВОЗДУШНЫХ ЛИНИЙ ЭЛЕКТРОПЕРЕДАЧ ОТ ПРЯМЫХ УДАРОВ МОЛНИИ</t>
  </si>
  <si>
    <t>8.</t>
  </si>
  <si>
    <t>5.1.</t>
  </si>
  <si>
    <t>ТУ 14-173-035-2010</t>
  </si>
  <si>
    <t>1х18</t>
  </si>
  <si>
    <t>(140  -  180)</t>
  </si>
  <si>
    <t xml:space="preserve">Грозотрос   ПК -  МЗ - В – ОЖ - Н – МК - Р </t>
  </si>
  <si>
    <t>Ориентировочная масса 1000 м каната, кг</t>
  </si>
  <si>
    <t>Канат изготавливается длиной по 1000 или 2000 м на барабане.</t>
  </si>
  <si>
    <t>Тип смазки</t>
  </si>
  <si>
    <t>Сердечник металлический</t>
  </si>
  <si>
    <t>Пряди каната</t>
  </si>
  <si>
    <t>Канат</t>
  </si>
  <si>
    <t>пряди и центральная прядь</t>
  </si>
  <si>
    <t>в целом</t>
  </si>
  <si>
    <t>А0</t>
  </si>
  <si>
    <t>без смазки</t>
  </si>
  <si>
    <t>А1</t>
  </si>
  <si>
    <t>А2</t>
  </si>
  <si>
    <t>А3</t>
  </si>
  <si>
    <t>Первый слой</t>
  </si>
  <si>
    <t>Второй слой</t>
  </si>
  <si>
    <t>Третий слой</t>
  </si>
  <si>
    <t xml:space="preserve">СКИДКИ НЕ РАСПОСТРАНЯЮТСЯ: </t>
  </si>
  <si>
    <r>
      <t xml:space="preserve">Канаты поставляются на деревянных барабанах. </t>
    </r>
    <r>
      <rPr>
        <b/>
        <sz val="14"/>
        <rFont val="Times New Roman Cyr"/>
        <charset val="204"/>
      </rPr>
      <t/>
    </r>
  </si>
  <si>
    <r>
      <t>Цена указана с учетом стоимости тары, без учета НДС  и транспортных расходов</t>
    </r>
    <r>
      <rPr>
        <sz val="14"/>
        <rFont val="Times New Roman Cyr"/>
        <charset val="204"/>
      </rPr>
      <t xml:space="preserve">. </t>
    </r>
  </si>
  <si>
    <t>Мин длина заказа:</t>
  </si>
  <si>
    <t>диам. До 1,5 мм - 5000 м</t>
  </si>
  <si>
    <t>диам. До 3,0 мм - 3000 м</t>
  </si>
  <si>
    <t>при изготовлении канатов  на металлическом сердечнике, конструкции ТК и/или с покрытием, мин длина может меняться в большую сторону</t>
  </si>
  <si>
    <t xml:space="preserve">ТУ 14-173-042-2010 </t>
  </si>
  <si>
    <t>5.2.</t>
  </si>
  <si>
    <t>1х26</t>
  </si>
  <si>
    <t>ТУ 14-173-042-2010</t>
  </si>
  <si>
    <t>Доплаты за дополнительные характеристики по канатам</t>
  </si>
  <si>
    <t>Доплаты за мерность при заказе (за исключением ГОСТ 2172-80 и длин согласно ГОСТов):</t>
  </si>
  <si>
    <t>Доплаты и условия поставки</t>
  </si>
  <si>
    <t>канатов длины более 1000 м одним отрезком (за исключением ГОСТ 16853-88);</t>
  </si>
  <si>
    <t>НА ГОСТ 2172-80</t>
  </si>
  <si>
    <t>канатов диам от  8 до 22 мм - менее 500 м (при соблюдении мин монтажной нормы)</t>
  </si>
  <si>
    <t>диам более 22 мм - 200 м</t>
  </si>
  <si>
    <t>канатов длины не кратно 100 м и минимальной монтажной нормы</t>
  </si>
  <si>
    <t>канатов диам более 22 мм - не менее 200 м не кратно 100 (при соблюдении мин монтажной нормы)</t>
  </si>
  <si>
    <t>КОНСТРУКЦИИ 6х36+7х7 с ПЛАСТИЧЕСКИ ОБЖАТЫМИ ПРЯДЯМИ</t>
  </si>
  <si>
    <t>Доплата за изготовление канатов с мерной длиной………...………….…….…..…………..………….</t>
  </si>
  <si>
    <t>Доплата за изготовление канатов с опалубкой………………...….……...………….....………………..</t>
  </si>
  <si>
    <t>Доплата за изготовление канатов с сердечником из сизали……………….…………………..………</t>
  </si>
  <si>
    <t>Доплата за изготовление канатов с группой 200 и более (кроме ГОСТ 2172-80)……...……….……</t>
  </si>
  <si>
    <t>Доплата за изготовление канатов со смазкой Nyrosten………….…………………….……...…….…..</t>
  </si>
  <si>
    <t>Доплата за изготовление канатов с  Надзором Морского Регистра, Речного Регистра……….…....</t>
  </si>
  <si>
    <t xml:space="preserve">Доплата за изготовление канатов с покрытием "ОЖ"    ……….…...…………...….…...………..……..      </t>
  </si>
  <si>
    <t xml:space="preserve">Доплата за изготовление канатов с покрытием "Ж"   ………….…......……..….………..…………..….       </t>
  </si>
  <si>
    <t>Доплата за изготовление канатов с покрытием "С"   …………….…..………...……….….…..…………</t>
  </si>
  <si>
    <t>Доплата за изготовление канатов грузолюдского исполнения "ГЛ"     ……….……………..…….....</t>
  </si>
  <si>
    <t xml:space="preserve">  ГОСТ 3067-88</t>
  </si>
  <si>
    <t>ТУ 14-173-040-2011</t>
  </si>
  <si>
    <t>Возможно изготовление канатов с Авиатехприемкой.</t>
  </si>
  <si>
    <t>(цены указаны без НДС )</t>
  </si>
  <si>
    <t xml:space="preserve">О нанесении канатных смазок </t>
  </si>
  <si>
    <t xml:space="preserve">при изготовлении стальных канатов </t>
  </si>
  <si>
    <t>Таблица 1</t>
  </si>
  <si>
    <t>Сердечник органический</t>
  </si>
  <si>
    <t xml:space="preserve">пропитанный </t>
  </si>
  <si>
    <t>смазаны с обтиром</t>
  </si>
  <si>
    <t>смазан с обтиром</t>
  </si>
  <si>
    <t>А4</t>
  </si>
  <si>
    <t>смазан без обтира</t>
  </si>
  <si>
    <t>Таблица 2</t>
  </si>
  <si>
    <t>Без смазки</t>
  </si>
  <si>
    <t>Смазан по каждому слою с обтиром</t>
  </si>
  <si>
    <t>Смазан последний слой каната с обтиром</t>
  </si>
  <si>
    <t xml:space="preserve">   1. При изготовлении стальных канатов двойной свивки из проволоки без покрытия и оцинкованной в соответствии с требованиями ГОСТ 3241-91 «Канаты стальные. Технические условия» руководствоваться таблицей 1 - варианты нанесения смазки при различных типах.</t>
  </si>
  <si>
    <t>непропитанный (сухой)</t>
  </si>
  <si>
    <r>
      <t xml:space="preserve">   Примечание – При заказе по типу смазки </t>
    </r>
    <r>
      <rPr>
        <b/>
        <sz val="12"/>
        <rFont val="Times New Roman"/>
        <family val="1"/>
        <charset val="204"/>
      </rPr>
      <t>А0</t>
    </r>
    <r>
      <rPr>
        <sz val="12"/>
        <rFont val="Times New Roman"/>
        <family val="1"/>
        <charset val="204"/>
      </rPr>
      <t xml:space="preserve"> используется непропитанный органический сердечник (сухой) в состоянии поставки.</t>
    </r>
  </si>
  <si>
    <r>
      <t xml:space="preserve">   При производстве канатов двойной свивки на пропитанном органическом сердечнике в состоянии поставки с нанесением смазки по типам </t>
    </r>
    <r>
      <rPr>
        <b/>
        <sz val="12"/>
        <rFont val="Times New Roman"/>
        <family val="1"/>
        <charset val="204"/>
      </rPr>
      <t>А1; А2; А3; А4</t>
    </r>
    <r>
      <rPr>
        <sz val="12"/>
        <rFont val="Times New Roman"/>
        <family val="1"/>
        <charset val="204"/>
      </rPr>
      <t xml:space="preserve"> допускается использовать непропитанный органический сердечник, смазанный в условиях цеха канатной смазкой с использованием обтира или обдува сжатым воздухом в соответствии с требованиями схем пропитки сердечника согласно ТИ 173-МТ.КН-179-2013 «Пропитка органических сердечников».</t>
    </r>
  </si>
  <si>
    <r>
      <t xml:space="preserve">   При изготовлении канатов двойной свивки на пропитанном органическом сердечнике в состоянии поставки или смазанном в условиях цеха с нанесением смазки по типам </t>
    </r>
    <r>
      <rPr>
        <b/>
        <sz val="12"/>
        <rFont val="Times New Roman"/>
        <family val="1"/>
        <charset val="204"/>
      </rPr>
      <t>А1, А2</t>
    </r>
    <r>
      <rPr>
        <sz val="12"/>
        <rFont val="Times New Roman"/>
        <family val="1"/>
        <charset val="204"/>
      </rPr>
      <t xml:space="preserve"> допускается выдавливание смазки между прядями каната.</t>
    </r>
  </si>
  <si>
    <r>
      <t xml:space="preserve">   2. При изготовлении стальных талевых канатов (вне зависимости от требований потребителя к типу смазки) по ГОСТ 16853-88, ТУ 14-173-043-2009, ТУ 14-173-048-2009, ТУ 14-173-054-2009, ТУ 14-173-136-2013 с использованием «высоковязких» импортных канатных смазок «NYROSTEN A 19/200», «NYROSTEN T 55» нанесение смазки производить по типу </t>
    </r>
    <r>
      <rPr>
        <b/>
        <sz val="12"/>
        <rFont val="Times New Roman"/>
        <family val="1"/>
        <charset val="204"/>
      </rPr>
      <t>А2</t>
    </r>
    <r>
      <rPr>
        <sz val="12"/>
        <rFont val="Times New Roman"/>
        <family val="1"/>
        <charset val="204"/>
      </rPr>
      <t xml:space="preserve">; с использованием канатной смазки «Росойл-К» нанесение смазки производить по типу </t>
    </r>
    <r>
      <rPr>
        <b/>
        <sz val="12"/>
        <rFont val="Times New Roman"/>
        <family val="1"/>
        <charset val="204"/>
      </rPr>
      <t>А3</t>
    </r>
    <r>
      <rPr>
        <sz val="12"/>
        <rFont val="Times New Roman"/>
        <family val="1"/>
        <charset val="204"/>
      </rPr>
      <t xml:space="preserve">; с использованием канатных смазок «Торсиол-35», «Торсиол-55» нанесение смазки производить по типу </t>
    </r>
    <r>
      <rPr>
        <b/>
        <sz val="12"/>
        <rFont val="Times New Roman"/>
        <family val="1"/>
        <charset val="204"/>
      </rPr>
      <t>А4</t>
    </r>
    <r>
      <rPr>
        <sz val="12"/>
        <rFont val="Times New Roman"/>
        <family val="1"/>
        <charset val="204"/>
      </rPr>
      <t xml:space="preserve"> – таблица 1.</t>
    </r>
  </si>
  <si>
    <t xml:space="preserve">   При изготовлении талевых канатов необходимо производить дополнительную пропитку органического сердечника (пропитанного в состоянии поставки) канатными смазками путем окунания его в смазочную ванну с использованием обтира или обдува сжатым воздухом.</t>
  </si>
  <si>
    <t xml:space="preserve">   3. При изготовлении стальных канатов одинарной свивки из проволоки без покрытия и оцинкованной по ГОСТ 3062-80, ГОСТ 3063-80, ГОСТ 3064-80 руководствоваться таблицей 2 - варианты нанесения смазки при различных типах.</t>
  </si>
  <si>
    <t xml:space="preserve">   4. Вид и тип смазки согласовывается с потребителем и указывается в спецификации к заказу, в задании на производство и отгрузку.</t>
  </si>
  <si>
    <t xml:space="preserve">   Стальные канаты должны по всей длине покрываться равномерным слоем смазки без нарушения сплошности по всей поверхности каната.</t>
  </si>
  <si>
    <t>Белорет металлургия комбинаты                                                                                                                                Белорецкий металлургический комбинат</t>
  </si>
  <si>
    <t>16828-81</t>
  </si>
  <si>
    <t>Действует с :</t>
  </si>
  <si>
    <t>ГОСТ 16827-81</t>
  </si>
  <si>
    <t>Канат двойной свивки многопрядный малокрутящийся типов ЛК-РО конструкции 12х36(1+7+7/7+14)+6х36(1+7+7/7+14)+1о.с.</t>
  </si>
  <si>
    <t>01.04.2020 г.</t>
  </si>
  <si>
    <t>на апрель  2020 г.</t>
  </si>
  <si>
    <r>
      <rPr>
        <b/>
        <sz val="16"/>
        <color indexed="8"/>
        <rFont val="Calibri"/>
        <family val="2"/>
        <charset val="204"/>
      </rPr>
      <t xml:space="preserve">Группа предприятий Союз </t>
    </r>
    <r>
      <rPr>
        <sz val="16"/>
        <color indexed="8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офис: Свердловская обл. г.Ревда ул.Клубная д.8(34397) 3-000-3                                                                                                           </t>
    </r>
    <r>
      <rPr>
        <b/>
        <sz val="16"/>
        <color indexed="8"/>
        <rFont val="Calibri"/>
        <family val="2"/>
        <charset val="204"/>
      </rPr>
      <t>Москва (499) 703-18-43</t>
    </r>
    <r>
      <rPr>
        <sz val="16"/>
        <color indexed="8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          Екатеринбург  (343) 319-94-57     Владивосток   89225008010                                                                                                    Ижевск (3412) 77-00-56   Красноярск  (391) 204-65-88                                                                                                       Магнитогорск (3519) 59-81-08 Пермь (342 ) 204-50-05                                                                                                                 Тюмень (3452)58-66-40   Челябинск  (351) 247-64-07                                                                                                                            </t>
    </r>
    <r>
      <rPr>
        <sz val="16"/>
        <color rgb="FFC00000"/>
        <rFont val="Calibri"/>
        <family val="2"/>
        <charset val="204"/>
      </rPr>
      <t>Сайт: www.rmms.ru</t>
    </r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</si>
</sst>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0.0"/>
    <numFmt numFmtId="168" formatCode="#,##0.0"/>
    <numFmt numFmtId="169" formatCode="0.0%"/>
    <numFmt numFmtId="170" formatCode="0.0%;0.0%;&quot;-&quot;"/>
    <numFmt numFmtId="171" formatCode="0%;[Red]\-0%;&quot;-&quot;"/>
    <numFmt numFmtId="172" formatCode="0.000"/>
  </numFmts>
  <fonts count="6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</font>
    <font>
      <sz val="10"/>
      <color indexed="8"/>
      <name val="Arial Cyr"/>
      <charset val="204"/>
    </font>
    <font>
      <sz val="8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u/>
      <sz val="10"/>
      <name val="Arial Cyr"/>
      <family val="2"/>
      <charset val="204"/>
    </font>
    <font>
      <b/>
      <i/>
      <u/>
      <sz val="12"/>
      <color indexed="12"/>
      <name val="Arial Cyr"/>
      <charset val="204"/>
    </font>
    <font>
      <b/>
      <i/>
      <sz val="12"/>
      <name val="Times New Roman Cyr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sz val="14"/>
      <name val="Arial Cyr"/>
      <charset val="204"/>
    </font>
    <font>
      <sz val="14"/>
      <name val="Arial Cyr"/>
      <family val="2"/>
      <charset val="204"/>
    </font>
    <font>
      <b/>
      <sz val="12"/>
      <name val="Times New Roman Cyr"/>
      <charset val="204"/>
    </font>
    <font>
      <b/>
      <i/>
      <u/>
      <sz val="12"/>
      <color indexed="12"/>
      <name val="Arial Cyr"/>
      <family val="2"/>
      <charset val="204"/>
    </font>
    <font>
      <b/>
      <i/>
      <sz val="12"/>
      <name val="Arial Cyr"/>
      <charset val="204"/>
    </font>
    <font>
      <sz val="10.5"/>
      <color indexed="8"/>
      <name val="Times New Roman"/>
      <family val="1"/>
      <charset val="204"/>
    </font>
    <font>
      <b/>
      <i/>
      <sz val="14"/>
      <name val="Times New Roman Cyr"/>
      <family val="1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b/>
      <i/>
      <sz val="14"/>
      <color indexed="10"/>
      <name val="Times New Roman Cyr"/>
      <charset val="204"/>
    </font>
    <font>
      <b/>
      <sz val="12"/>
      <name val="Times New Roman"/>
      <family val="1"/>
      <charset val="204"/>
    </font>
    <font>
      <b/>
      <sz val="14"/>
      <name val="Times New Roman Cyr"/>
      <charset val="204"/>
    </font>
    <font>
      <b/>
      <i/>
      <sz val="12"/>
      <color indexed="62"/>
      <name val="Arial Cyr"/>
      <charset val="204"/>
    </font>
    <font>
      <b/>
      <i/>
      <u/>
      <sz val="12"/>
      <color indexed="62"/>
      <name val="Arial Cyr"/>
      <charset val="204"/>
    </font>
    <font>
      <b/>
      <i/>
      <sz val="12"/>
      <color indexed="62"/>
      <name val="Times New Roman Cyr"/>
      <charset val="204"/>
    </font>
    <font>
      <sz val="10"/>
      <color indexed="62"/>
      <name val="Arial Cyr"/>
      <charset val="204"/>
    </font>
    <font>
      <u/>
      <sz val="10"/>
      <color indexed="62"/>
      <name val="Arial Cyr"/>
      <charset val="204"/>
    </font>
    <font>
      <i/>
      <u/>
      <sz val="11"/>
      <color indexed="62"/>
      <name val="Times New Roman Cyr"/>
      <family val="1"/>
      <charset val="204"/>
    </font>
    <font>
      <b/>
      <i/>
      <sz val="12"/>
      <color indexed="62"/>
      <name val="Times New Roman Cyr"/>
      <family val="1"/>
      <charset val="204"/>
    </font>
    <font>
      <b/>
      <i/>
      <sz val="12"/>
      <color indexed="62"/>
      <name val="Arial Cyr"/>
      <family val="2"/>
      <charset val="204"/>
    </font>
    <font>
      <sz val="10"/>
      <name val="Arial Cyr"/>
      <charset val="204"/>
    </font>
    <font>
      <b/>
      <i/>
      <sz val="16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 Cyr"/>
      <charset val="204"/>
    </font>
    <font>
      <b/>
      <sz val="14"/>
      <name val="Times New Roman"/>
      <family val="1"/>
      <charset val="204"/>
    </font>
    <font>
      <sz val="10"/>
      <color theme="0" tint="-0.249977111117893"/>
      <name val="Arial Cyr"/>
      <charset val="204"/>
    </font>
    <font>
      <b/>
      <sz val="14"/>
      <color rgb="FFFF0000"/>
      <name val="Times New Roman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Arial Cyr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rgb="FFC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94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4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9" fontId="0" fillId="0" borderId="0" xfId="3" applyFont="1" applyAlignment="1">
      <alignment horizontal="center"/>
    </xf>
    <xf numFmtId="9" fontId="0" fillId="0" borderId="0" xfId="3" applyFont="1"/>
    <xf numFmtId="169" fontId="0" fillId="0" borderId="0" xfId="3" applyNumberFormat="1" applyFont="1"/>
    <xf numFmtId="170" fontId="0" fillId="0" borderId="0" xfId="3" applyNumberFormat="1" applyFont="1" applyAlignment="1">
      <alignment horizontal="center"/>
    </xf>
    <xf numFmtId="0" fontId="0" fillId="0" borderId="0" xfId="0" applyNumberFormat="1"/>
    <xf numFmtId="171" fontId="0" fillId="0" borderId="0" xfId="3" applyNumberFormat="1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4" fillId="0" borderId="0" xfId="1" applyAlignment="1" applyProtection="1"/>
    <xf numFmtId="0" fontId="26" fillId="0" borderId="0" xfId="1" applyFont="1" applyAlignment="1" applyProtection="1"/>
    <xf numFmtId="0" fontId="2" fillId="0" borderId="9" xfId="0" applyFont="1" applyBorder="1"/>
    <xf numFmtId="0" fontId="2" fillId="0" borderId="8" xfId="0" applyFont="1" applyBorder="1"/>
    <xf numFmtId="0" fontId="16" fillId="0" borderId="8" xfId="0" applyFont="1" applyBorder="1"/>
    <xf numFmtId="0" fontId="15" fillId="0" borderId="10" xfId="0" applyFont="1" applyFill="1" applyBorder="1"/>
    <xf numFmtId="0" fontId="2" fillId="0" borderId="11" xfId="0" applyFont="1" applyBorder="1"/>
    <xf numFmtId="49" fontId="2" fillId="0" borderId="11" xfId="0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0" fontId="4" fillId="4" borderId="0" xfId="1" applyFill="1" applyAlignment="1" applyProtection="1"/>
    <xf numFmtId="0" fontId="2" fillId="4" borderId="0" xfId="0" applyFont="1" applyFill="1" applyAlignment="1">
      <alignment vertical="center"/>
    </xf>
    <xf numFmtId="2" fontId="2" fillId="4" borderId="0" xfId="0" applyNumberFormat="1" applyFont="1" applyFill="1" applyAlignment="1">
      <alignment vertical="center"/>
    </xf>
    <xf numFmtId="2" fontId="2" fillId="4" borderId="0" xfId="0" applyNumberFormat="1" applyFont="1" applyFill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vertical="center"/>
    </xf>
    <xf numFmtId="2" fontId="0" fillId="4" borderId="0" xfId="0" applyNumberFormat="1" applyFill="1" applyBorder="1" applyAlignment="1">
      <alignment horizontal="center"/>
    </xf>
    <xf numFmtId="164" fontId="2" fillId="4" borderId="0" xfId="0" applyNumberFormat="1" applyFont="1" applyFill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46" fillId="5" borderId="9" xfId="0" applyFont="1" applyFill="1" applyBorder="1"/>
    <xf numFmtId="0" fontId="46" fillId="5" borderId="5" xfId="0" applyFont="1" applyFill="1" applyBorder="1"/>
    <xf numFmtId="0" fontId="46" fillId="5" borderId="6" xfId="0" applyFont="1" applyFill="1" applyBorder="1"/>
    <xf numFmtId="0" fontId="46" fillId="5" borderId="0" xfId="0" applyFont="1" applyFill="1"/>
    <xf numFmtId="0" fontId="46" fillId="5" borderId="8" xfId="0" applyFont="1" applyFill="1" applyBorder="1"/>
    <xf numFmtId="0" fontId="46" fillId="5" borderId="0" xfId="0" applyFont="1" applyFill="1" applyBorder="1"/>
    <xf numFmtId="0" fontId="46" fillId="5" borderId="7" xfId="0" applyFont="1" applyFill="1" applyBorder="1"/>
    <xf numFmtId="0" fontId="46" fillId="5" borderId="21" xfId="0" applyFont="1" applyFill="1" applyBorder="1"/>
    <xf numFmtId="0" fontId="33" fillId="5" borderId="0" xfId="0" applyFont="1" applyFill="1"/>
    <xf numFmtId="0" fontId="0" fillId="5" borderId="8" xfId="0" applyFill="1" applyBorder="1"/>
    <xf numFmtId="0" fontId="0" fillId="5" borderId="0" xfId="0" applyFill="1" applyBorder="1"/>
    <xf numFmtId="0" fontId="27" fillId="5" borderId="0" xfId="0" applyFont="1" applyFill="1" applyBorder="1"/>
    <xf numFmtId="0" fontId="0" fillId="5" borderId="7" xfId="0" applyFill="1" applyBorder="1"/>
    <xf numFmtId="0" fontId="0" fillId="5" borderId="0" xfId="0" applyFill="1"/>
    <xf numFmtId="0" fontId="33" fillId="5" borderId="7" xfId="0" applyFont="1" applyFill="1" applyBorder="1" applyAlignment="1">
      <alignment horizontal="right"/>
    </xf>
    <xf numFmtId="0" fontId="21" fillId="5" borderId="0" xfId="0" applyFont="1" applyFill="1" applyBorder="1"/>
    <xf numFmtId="0" fontId="27" fillId="5" borderId="0" xfId="0" applyFont="1" applyFill="1"/>
    <xf numFmtId="0" fontId="29" fillId="5" borderId="0" xfId="0" applyFont="1" applyFill="1" applyBorder="1" applyAlignment="1">
      <alignment horizontal="left"/>
    </xf>
    <xf numFmtId="0" fontId="15" fillId="5" borderId="0" xfId="0" applyFont="1" applyFill="1" applyBorder="1"/>
    <xf numFmtId="0" fontId="15" fillId="5" borderId="7" xfId="0" applyFont="1" applyFill="1" applyBorder="1"/>
    <xf numFmtId="0" fontId="10" fillId="5" borderId="0" xfId="0" applyFont="1" applyFill="1"/>
    <xf numFmtId="0" fontId="10" fillId="5" borderId="8" xfId="0" applyFont="1" applyFill="1" applyBorder="1"/>
    <xf numFmtId="0" fontId="10" fillId="5" borderId="0" xfId="0" applyFont="1" applyFill="1" applyBorder="1"/>
    <xf numFmtId="0" fontId="10" fillId="5" borderId="7" xfId="0" applyFont="1" applyFill="1" applyBorder="1"/>
    <xf numFmtId="0" fontId="35" fillId="5" borderId="0" xfId="0" applyFont="1" applyFill="1" applyBorder="1"/>
    <xf numFmtId="0" fontId="38" fillId="5" borderId="0" xfId="0" applyFont="1" applyFill="1" applyBorder="1"/>
    <xf numFmtId="0" fontId="41" fillId="5" borderId="0" xfId="0" applyFont="1" applyFill="1" applyBorder="1" applyAlignment="1">
      <alignment horizontal="right"/>
    </xf>
    <xf numFmtId="14" fontId="42" fillId="5" borderId="0" xfId="0" applyNumberFormat="1" applyFont="1" applyFill="1" applyBorder="1"/>
    <xf numFmtId="0" fontId="38" fillId="5" borderId="7" xfId="0" applyFont="1" applyFill="1" applyBorder="1"/>
    <xf numFmtId="0" fontId="39" fillId="5" borderId="7" xfId="1" applyFont="1" applyFill="1" applyBorder="1" applyAlignment="1" applyProtection="1"/>
    <xf numFmtId="0" fontId="40" fillId="5" borderId="7" xfId="1" applyFont="1" applyFill="1" applyBorder="1" applyAlignment="1" applyProtection="1"/>
    <xf numFmtId="0" fontId="16" fillId="5" borderId="0" xfId="0" applyFont="1" applyFill="1" applyBorder="1"/>
    <xf numFmtId="0" fontId="17" fillId="5" borderId="7" xfId="0" applyFont="1" applyFill="1" applyBorder="1"/>
    <xf numFmtId="0" fontId="17" fillId="5" borderId="0" xfId="0" applyFont="1" applyFill="1" applyBorder="1"/>
    <xf numFmtId="49" fontId="0" fillId="5" borderId="8" xfId="0" applyNumberFormat="1" applyFill="1" applyBorder="1" applyAlignment="1">
      <alignment horizontal="center"/>
    </xf>
    <xf numFmtId="49" fontId="18" fillId="5" borderId="0" xfId="1" applyNumberFormat="1" applyFont="1" applyFill="1" applyBorder="1" applyAlignment="1" applyProtection="1">
      <alignment horizontal="left"/>
    </xf>
    <xf numFmtId="49" fontId="0" fillId="5" borderId="0" xfId="0" applyNumberFormat="1" applyFill="1" applyBorder="1" applyAlignment="1">
      <alignment horizontal="center"/>
    </xf>
    <xf numFmtId="0" fontId="36" fillId="5" borderId="0" xfId="1" applyFont="1" applyFill="1" applyBorder="1" applyAlignment="1" applyProtection="1"/>
    <xf numFmtId="49" fontId="36" fillId="5" borderId="0" xfId="1" applyNumberFormat="1" applyFont="1" applyFill="1" applyBorder="1" applyAlignment="1" applyProtection="1">
      <alignment horizontal="left"/>
    </xf>
    <xf numFmtId="49" fontId="0" fillId="5" borderId="0" xfId="0" applyNumberFormat="1" applyFill="1" applyBorder="1" applyAlignment="1">
      <alignment horizontal="left"/>
    </xf>
    <xf numFmtId="49" fontId="0" fillId="5" borderId="7" xfId="0" applyNumberFormat="1" applyFill="1" applyBorder="1" applyAlignment="1">
      <alignment horizontal="center"/>
    </xf>
    <xf numFmtId="49" fontId="20" fillId="5" borderId="0" xfId="0" applyNumberFormat="1" applyFont="1" applyFill="1" applyBorder="1" applyAlignment="1">
      <alignment horizontal="left"/>
    </xf>
    <xf numFmtId="49" fontId="17" fillId="5" borderId="0" xfId="0" applyNumberFormat="1" applyFont="1" applyFill="1" applyBorder="1" applyAlignment="1">
      <alignment horizontal="left"/>
    </xf>
    <xf numFmtId="0" fontId="18" fillId="5" borderId="0" xfId="1" quotePrefix="1" applyFont="1" applyFill="1" applyBorder="1" applyAlignment="1" applyProtection="1"/>
    <xf numFmtId="49" fontId="37" fillId="5" borderId="0" xfId="0" applyNumberFormat="1" applyFont="1" applyFill="1" applyBorder="1" applyAlignment="1">
      <alignment horizontal="left"/>
    </xf>
    <xf numFmtId="49" fontId="19" fillId="5" borderId="0" xfId="1" applyNumberFormat="1" applyFont="1" applyFill="1" applyBorder="1" applyAlignment="1" applyProtection="1">
      <alignment horizontal="left"/>
    </xf>
    <xf numFmtId="49" fontId="4" fillId="5" borderId="0" xfId="1" applyNumberFormat="1" applyFill="1" applyBorder="1" applyAlignment="1" applyProtection="1">
      <alignment horizontal="left"/>
    </xf>
    <xf numFmtId="0" fontId="20" fillId="5" borderId="0" xfId="0" applyFont="1" applyFill="1" applyBorder="1"/>
    <xf numFmtId="49" fontId="35" fillId="5" borderId="0" xfId="0" applyNumberFormat="1" applyFont="1" applyFill="1" applyBorder="1" applyAlignment="1">
      <alignment horizontal="center"/>
    </xf>
    <xf numFmtId="49" fontId="38" fillId="5" borderId="0" xfId="0" applyNumberFormat="1" applyFont="1" applyFill="1" applyBorder="1" applyAlignment="1">
      <alignment horizontal="center"/>
    </xf>
    <xf numFmtId="49" fontId="0" fillId="5" borderId="13" xfId="0" applyNumberFormat="1" applyFill="1" applyBorder="1" applyAlignment="1">
      <alignment horizontal="center"/>
    </xf>
    <xf numFmtId="49" fontId="0" fillId="5" borderId="14" xfId="0" applyNumberFormat="1" applyFill="1" applyBorder="1" applyAlignment="1">
      <alignment horizontal="center"/>
    </xf>
    <xf numFmtId="49" fontId="27" fillId="5" borderId="14" xfId="0" applyNumberFormat="1" applyFont="1" applyFill="1" applyBorder="1" applyAlignment="1">
      <alignment horizontal="center"/>
    </xf>
    <xf numFmtId="49" fontId="0" fillId="5" borderId="15" xfId="0" applyNumberFormat="1" applyFill="1" applyBorder="1" applyAlignment="1">
      <alignment horizontal="center"/>
    </xf>
    <xf numFmtId="49" fontId="0" fillId="5" borderId="0" xfId="0" applyNumberFormat="1" applyFill="1" applyAlignment="1">
      <alignment horizontal="center"/>
    </xf>
    <xf numFmtId="49" fontId="27" fillId="5" borderId="0" xfId="0" applyNumberFormat="1" applyFont="1" applyFill="1" applyAlignment="1">
      <alignment horizontal="center"/>
    </xf>
    <xf numFmtId="0" fontId="52" fillId="5" borderId="0" xfId="0" applyFont="1" applyFill="1" applyBorder="1"/>
    <xf numFmtId="0" fontId="52" fillId="5" borderId="7" xfId="0" applyFont="1" applyFill="1" applyBorder="1" applyAlignment="1">
      <alignment horizontal="right"/>
    </xf>
    <xf numFmtId="0" fontId="33" fillId="5" borderId="0" xfId="0" applyFont="1" applyFill="1" applyBorder="1" applyAlignment="1">
      <alignment horizontal="center"/>
    </xf>
    <xf numFmtId="0" fontId="53" fillId="5" borderId="8" xfId="0" applyFont="1" applyFill="1" applyBorder="1"/>
    <xf numFmtId="0" fontId="4" fillId="5" borderId="0" xfId="1" applyFill="1" applyAlignment="1" applyProtection="1"/>
    <xf numFmtId="0" fontId="0" fillId="5" borderId="14" xfId="0" applyFill="1" applyBorder="1"/>
    <xf numFmtId="0" fontId="0" fillId="5" borderId="15" xfId="0" applyFill="1" applyBorder="1"/>
    <xf numFmtId="0" fontId="1" fillId="5" borderId="0" xfId="0" applyFont="1" applyFill="1" applyBorder="1" applyAlignment="1">
      <alignment horizontal="left"/>
    </xf>
    <xf numFmtId="0" fontId="53" fillId="5" borderId="32" xfId="0" applyFont="1" applyFill="1" applyBorder="1"/>
    <xf numFmtId="0" fontId="46" fillId="5" borderId="18" xfId="0" applyFont="1" applyFill="1" applyBorder="1"/>
    <xf numFmtId="0" fontId="28" fillId="5" borderId="8" xfId="0" applyFont="1" applyFill="1" applyBorder="1" applyAlignment="1">
      <alignment horizontal="left"/>
    </xf>
    <xf numFmtId="0" fontId="46" fillId="5" borderId="8" xfId="0" applyFont="1" applyFill="1" applyBorder="1" applyAlignment="1">
      <alignment horizontal="left"/>
    </xf>
    <xf numFmtId="0" fontId="47" fillId="5" borderId="8" xfId="0" applyFont="1" applyFill="1" applyBorder="1"/>
    <xf numFmtId="0" fontId="0" fillId="5" borderId="0" xfId="0" applyFont="1" applyFill="1" applyBorder="1"/>
    <xf numFmtId="0" fontId="0" fillId="5" borderId="7" xfId="0" applyFont="1" applyFill="1" applyBorder="1"/>
    <xf numFmtId="0" fontId="47" fillId="5" borderId="0" xfId="0" applyFont="1" applyFill="1" applyBorder="1" applyAlignment="1">
      <alignment horizontal="left" wrapText="1"/>
    </xf>
    <xf numFmtId="0" fontId="47" fillId="5" borderId="13" xfId="0" applyFont="1" applyFill="1" applyBorder="1" applyAlignment="1">
      <alignment horizontal="left" wrapText="1"/>
    </xf>
    <xf numFmtId="0" fontId="47" fillId="5" borderId="14" xfId="0" applyFont="1" applyFill="1" applyBorder="1" applyAlignment="1">
      <alignment horizontal="left" wrapText="1"/>
    </xf>
    <xf numFmtId="0" fontId="47" fillId="5" borderId="15" xfId="0" applyFont="1" applyFill="1" applyBorder="1" applyAlignment="1">
      <alignment horizontal="left" wrapText="1"/>
    </xf>
    <xf numFmtId="0" fontId="2" fillId="0" borderId="0" xfId="0" applyFont="1" applyBorder="1"/>
    <xf numFmtId="0" fontId="2" fillId="0" borderId="22" xfId="0" applyFont="1" applyBorder="1"/>
    <xf numFmtId="0" fontId="2" fillId="5" borderId="0" xfId="0" applyFont="1" applyFill="1" applyAlignment="1">
      <alignment vertical="center"/>
    </xf>
    <xf numFmtId="2" fontId="2" fillId="5" borderId="0" xfId="0" applyNumberFormat="1" applyFont="1" applyFill="1" applyAlignment="1">
      <alignment vertical="center"/>
    </xf>
    <xf numFmtId="2" fontId="4" fillId="5" borderId="0" xfId="1" applyNumberFormat="1" applyFill="1" applyAlignment="1" applyProtection="1"/>
    <xf numFmtId="14" fontId="0" fillId="5" borderId="0" xfId="0" applyNumberFormat="1" applyFill="1" applyAlignment="1">
      <alignment horizontal="right"/>
    </xf>
    <xf numFmtId="0" fontId="50" fillId="5" borderId="0" xfId="0" applyFont="1" applyFill="1"/>
    <xf numFmtId="2" fontId="2" fillId="5" borderId="0" xfId="0" applyNumberFormat="1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vertical="center"/>
    </xf>
    <xf numFmtId="0" fontId="29" fillId="5" borderId="7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0" fillId="5" borderId="5" xfId="0" applyFill="1" applyBorder="1"/>
    <xf numFmtId="0" fontId="0" fillId="5" borderId="6" xfId="0" applyFill="1" applyBorder="1"/>
    <xf numFmtId="0" fontId="23" fillId="5" borderId="8" xfId="0" applyFont="1" applyFill="1" applyBorder="1"/>
    <xf numFmtId="0" fontId="23" fillId="5" borderId="0" xfId="0" applyFont="1" applyFill="1" applyBorder="1"/>
    <xf numFmtId="0" fontId="5" fillId="5" borderId="8" xfId="0" applyFont="1" applyFill="1" applyBorder="1"/>
    <xf numFmtId="0" fontId="14" fillId="5" borderId="8" xfId="0" applyFont="1" applyFill="1" applyBorder="1"/>
    <xf numFmtId="0" fontId="14" fillId="5" borderId="0" xfId="0" applyFont="1" applyFill="1" applyBorder="1"/>
    <xf numFmtId="2" fontId="14" fillId="5" borderId="0" xfId="0" applyNumberFormat="1" applyFont="1" applyFill="1" applyBorder="1"/>
    <xf numFmtId="0" fontId="12" fillId="5" borderId="0" xfId="0" applyFont="1" applyFill="1" applyBorder="1"/>
    <xf numFmtId="9" fontId="14" fillId="5" borderId="0" xfId="0" applyNumberFormat="1" applyFont="1" applyFill="1" applyBorder="1" applyAlignment="1">
      <alignment horizontal="left"/>
    </xf>
    <xf numFmtId="0" fontId="13" fillId="5" borderId="0" xfId="0" applyFont="1" applyFill="1" applyBorder="1"/>
    <xf numFmtId="168" fontId="10" fillId="5" borderId="7" xfId="0" applyNumberFormat="1" applyFont="1" applyFill="1" applyBorder="1"/>
    <xf numFmtId="4" fontId="10" fillId="5" borderId="0" xfId="0" applyNumberFormat="1" applyFont="1" applyFill="1" applyBorder="1"/>
    <xf numFmtId="2" fontId="10" fillId="5" borderId="0" xfId="2" applyNumberFormat="1" applyFont="1" applyFill="1" applyBorder="1"/>
    <xf numFmtId="0" fontId="12" fillId="5" borderId="8" xfId="0" applyFont="1" applyFill="1" applyBorder="1"/>
    <xf numFmtId="2" fontId="12" fillId="5" borderId="0" xfId="0" applyNumberFormat="1" applyFont="1" applyFill="1" applyBorder="1"/>
    <xf numFmtId="9" fontId="12" fillId="5" borderId="0" xfId="0" applyNumberFormat="1" applyFont="1" applyFill="1" applyBorder="1" applyAlignment="1">
      <alignment horizontal="left"/>
    </xf>
    <xf numFmtId="0" fontId="54" fillId="5" borderId="0" xfId="0" applyFont="1" applyFill="1" applyBorder="1"/>
    <xf numFmtId="0" fontId="55" fillId="5" borderId="7" xfId="0" applyFont="1" applyFill="1" applyBorder="1"/>
    <xf numFmtId="0" fontId="55" fillId="5" borderId="0" xfId="0" applyFont="1" applyFill="1"/>
    <xf numFmtId="0" fontId="6" fillId="5" borderId="0" xfId="0" applyFont="1" applyFill="1"/>
    <xf numFmtId="0" fontId="13" fillId="5" borderId="8" xfId="0" applyFont="1" applyFill="1" applyBorder="1"/>
    <xf numFmtId="0" fontId="13" fillId="5" borderId="0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/>
    <xf numFmtId="0" fontId="25" fillId="5" borderId="8" xfId="0" applyFont="1" applyFill="1" applyBorder="1"/>
    <xf numFmtId="0" fontId="24" fillId="5" borderId="0" xfId="0" applyFont="1" applyFill="1" applyBorder="1" applyAlignment="1">
      <alignment horizontal="center" vertical="center" wrapText="1"/>
    </xf>
    <xf numFmtId="2" fontId="24" fillId="5" borderId="0" xfId="0" applyNumberFormat="1" applyFont="1" applyFill="1" applyBorder="1"/>
    <xf numFmtId="167" fontId="2" fillId="5" borderId="7" xfId="0" applyNumberFormat="1" applyFont="1" applyFill="1" applyBorder="1"/>
    <xf numFmtId="2" fontId="0" fillId="5" borderId="0" xfId="0" applyNumberFormat="1" applyFill="1" applyBorder="1"/>
    <xf numFmtId="1" fontId="2" fillId="5" borderId="0" xfId="0" applyNumberFormat="1" applyFont="1" applyFill="1" applyBorder="1"/>
    <xf numFmtId="0" fontId="48" fillId="5" borderId="8" xfId="0" applyFont="1" applyFill="1" applyBorder="1"/>
    <xf numFmtId="2" fontId="13" fillId="5" borderId="0" xfId="0" applyNumberFormat="1" applyFont="1" applyFill="1" applyBorder="1" applyAlignment="1">
      <alignment horizontal="left" vertical="center" wrapText="1"/>
    </xf>
    <xf numFmtId="2" fontId="14" fillId="5" borderId="0" xfId="0" applyNumberFormat="1" applyFont="1" applyFill="1"/>
    <xf numFmtId="0" fontId="12" fillId="5" borderId="7" xfId="0" applyFont="1" applyFill="1" applyBorder="1"/>
    <xf numFmtId="2" fontId="12" fillId="5" borderId="0" xfId="0" applyNumberFormat="1" applyFont="1" applyFill="1"/>
    <xf numFmtId="0" fontId="14" fillId="5" borderId="0" xfId="0" applyFont="1" applyFill="1" applyAlignment="1">
      <alignment horizontal="right"/>
    </xf>
    <xf numFmtId="9" fontId="14" fillId="5" borderId="7" xfId="0" applyNumberFormat="1" applyFont="1" applyFill="1" applyBorder="1"/>
    <xf numFmtId="0" fontId="12" fillId="5" borderId="0" xfId="0" applyFont="1" applyFill="1"/>
    <xf numFmtId="0" fontId="13" fillId="5" borderId="0" xfId="0" applyFont="1" applyFill="1" applyBorder="1" applyAlignment="1">
      <alignment horizontal="center"/>
    </xf>
    <xf numFmtId="2" fontId="13" fillId="5" borderId="0" xfId="0" applyNumberFormat="1" applyFont="1" applyFill="1" applyBorder="1" applyAlignment="1">
      <alignment horizontal="right"/>
    </xf>
    <xf numFmtId="0" fontId="51" fillId="5" borderId="8" xfId="0" applyFont="1" applyFill="1" applyBorder="1" applyAlignment="1">
      <alignment horizontal="center"/>
    </xf>
    <xf numFmtId="0" fontId="44" fillId="5" borderId="0" xfId="0" applyFont="1" applyFill="1" applyBorder="1"/>
    <xf numFmtId="0" fontId="23" fillId="5" borderId="13" xfId="0" applyFont="1" applyFill="1" applyBorder="1"/>
    <xf numFmtId="0" fontId="44" fillId="5" borderId="14" xfId="0" applyFont="1" applyFill="1" applyBorder="1"/>
    <xf numFmtId="0" fontId="23" fillId="5" borderId="14" xfId="0" applyFont="1" applyFill="1" applyBorder="1"/>
    <xf numFmtId="2" fontId="2" fillId="5" borderId="0" xfId="0" applyNumberFormat="1" applyFont="1" applyFill="1" applyAlignment="1">
      <alignment horizontal="center" vertical="center"/>
    </xf>
    <xf numFmtId="167" fontId="2" fillId="5" borderId="4" xfId="0" applyNumberFormat="1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/>
    </xf>
    <xf numFmtId="0" fontId="2" fillId="5" borderId="0" xfId="0" applyFont="1" applyFill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0" fontId="2" fillId="5" borderId="17" xfId="0" applyFont="1" applyFill="1" applyBorder="1"/>
    <xf numFmtId="0" fontId="2" fillId="5" borderId="18" xfId="0" applyFont="1" applyFill="1" applyBorder="1"/>
    <xf numFmtId="2" fontId="2" fillId="5" borderId="26" xfId="0" applyNumberFormat="1" applyFont="1" applyFill="1" applyBorder="1"/>
    <xf numFmtId="0" fontId="2" fillId="5" borderId="19" xfId="0" applyFont="1" applyFill="1" applyBorder="1"/>
    <xf numFmtId="0" fontId="2" fillId="5" borderId="21" xfId="0" applyFont="1" applyFill="1" applyBorder="1"/>
    <xf numFmtId="2" fontId="2" fillId="5" borderId="25" xfId="0" applyNumberFormat="1" applyFont="1" applyFill="1" applyBorder="1"/>
    <xf numFmtId="167" fontId="2" fillId="5" borderId="4" xfId="0" applyNumberFormat="1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/>
    <xf numFmtId="1" fontId="43" fillId="5" borderId="4" xfId="0" applyNumberFormat="1" applyFont="1" applyFill="1" applyBorder="1" applyAlignment="1">
      <alignment horizontal="center"/>
    </xf>
    <xf numFmtId="167" fontId="2" fillId="5" borderId="0" xfId="0" applyNumberFormat="1" applyFont="1" applyFill="1" applyBorder="1" applyAlignment="1">
      <alignment horizontal="center" vertical="center"/>
    </xf>
    <xf numFmtId="2" fontId="2" fillId="5" borderId="0" xfId="4" applyNumberFormat="1" applyFont="1" applyFill="1" applyBorder="1" applyAlignment="1">
      <alignment horizontal="center" vertical="center"/>
    </xf>
    <xf numFmtId="2" fontId="1" fillId="5" borderId="16" xfId="4" applyNumberFormat="1" applyFont="1" applyFill="1" applyBorder="1" applyAlignment="1">
      <alignment horizontal="center" vertical="center" wrapText="1"/>
    </xf>
    <xf numFmtId="2" fontId="1" fillId="5" borderId="4" xfId="4" applyNumberFormat="1" applyFont="1" applyFill="1" applyBorder="1" applyAlignment="1">
      <alignment horizontal="center" vertical="center" wrapText="1"/>
    </xf>
    <xf numFmtId="168" fontId="2" fillId="5" borderId="16" xfId="0" applyNumberFormat="1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168" fontId="2" fillId="5" borderId="16" xfId="0" applyNumberFormat="1" applyFont="1" applyFill="1" applyBorder="1" applyAlignment="1">
      <alignment horizontal="center"/>
    </xf>
    <xf numFmtId="167" fontId="2" fillId="5" borderId="4" xfId="0" applyNumberFormat="1" applyFont="1" applyFill="1" applyBorder="1" applyAlignment="1">
      <alignment horizontal="center" vertical="center" wrapText="1"/>
    </xf>
    <xf numFmtId="167" fontId="2" fillId="5" borderId="0" xfId="0" applyNumberFormat="1" applyFont="1" applyFill="1" applyBorder="1" applyAlignment="1">
      <alignment horizontal="center" vertical="center" wrapText="1"/>
    </xf>
    <xf numFmtId="2" fontId="2" fillId="5" borderId="0" xfId="5" applyNumberFormat="1" applyFont="1" applyFill="1" applyBorder="1" applyAlignment="1">
      <alignment horizontal="center" vertical="center"/>
    </xf>
    <xf numFmtId="166" fontId="1" fillId="5" borderId="4" xfId="4" applyNumberFormat="1" applyFill="1" applyBorder="1"/>
    <xf numFmtId="2" fontId="1" fillId="5" borderId="4" xfId="4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0" fontId="4" fillId="5" borderId="0" xfId="1" applyFill="1" applyAlignment="1" applyProtection="1">
      <alignment horizontal="right"/>
    </xf>
    <xf numFmtId="0" fontId="2" fillId="5" borderId="1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0" fontId="2" fillId="5" borderId="19" xfId="0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2" fontId="2" fillId="5" borderId="16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 wrapText="1"/>
    </xf>
    <xf numFmtId="2" fontId="0" fillId="5" borderId="0" xfId="0" applyNumberFormat="1" applyFill="1"/>
    <xf numFmtId="2" fontId="0" fillId="5" borderId="0" xfId="0" applyNumberFormat="1" applyFill="1" applyAlignment="1">
      <alignment horizontal="center"/>
    </xf>
    <xf numFmtId="0" fontId="30" fillId="5" borderId="0" xfId="0" applyFont="1" applyFill="1"/>
    <xf numFmtId="2" fontId="30" fillId="5" borderId="0" xfId="0" applyNumberFormat="1" applyFont="1" applyFill="1" applyAlignment="1">
      <alignment horizontal="center"/>
    </xf>
    <xf numFmtId="0" fontId="31" fillId="5" borderId="0" xfId="0" applyFont="1" applyFill="1"/>
    <xf numFmtId="2" fontId="8" fillId="5" borderId="0" xfId="0" applyNumberFormat="1" applyFont="1" applyFill="1" applyAlignment="1">
      <alignment horizontal="center"/>
    </xf>
    <xf numFmtId="166" fontId="1" fillId="5" borderId="0" xfId="4" applyNumberFormat="1" applyFill="1" applyBorder="1"/>
    <xf numFmtId="2" fontId="1" fillId="5" borderId="0" xfId="4" applyNumberFormat="1" applyFill="1" applyBorder="1"/>
    <xf numFmtId="1" fontId="2" fillId="5" borderId="0" xfId="0" applyNumberFormat="1" applyFont="1" applyFill="1" applyAlignment="1">
      <alignment vertical="center"/>
    </xf>
    <xf numFmtId="4" fontId="0" fillId="5" borderId="0" xfId="0" applyNumberFormat="1" applyFill="1"/>
    <xf numFmtId="172" fontId="0" fillId="5" borderId="0" xfId="0" applyNumberFormat="1" applyFill="1"/>
    <xf numFmtId="4" fontId="2" fillId="5" borderId="0" xfId="0" applyNumberFormat="1" applyFont="1" applyFill="1" applyAlignment="1">
      <alignment vertical="center"/>
    </xf>
    <xf numFmtId="172" fontId="2" fillId="5" borderId="0" xfId="0" applyNumberFormat="1" applyFont="1" applyFill="1" applyAlignment="1">
      <alignment vertical="center"/>
    </xf>
    <xf numFmtId="166" fontId="2" fillId="5" borderId="4" xfId="4" applyNumberFormat="1" applyFont="1" applyFill="1" applyBorder="1" applyAlignment="1">
      <alignment horizontal="center" vertical="center"/>
    </xf>
    <xf numFmtId="2" fontId="2" fillId="5" borderId="0" xfId="3" applyNumberFormat="1" applyFont="1" applyFill="1" applyAlignment="1">
      <alignment vertical="center"/>
    </xf>
    <xf numFmtId="9" fontId="2" fillId="5" borderId="0" xfId="3" applyFont="1" applyFill="1" applyBorder="1" applyAlignment="1">
      <alignment horizontal="center" vertical="center"/>
    </xf>
    <xf numFmtId="2" fontId="4" fillId="5" borderId="0" xfId="1" applyNumberFormat="1" applyFill="1" applyAlignment="1" applyProtection="1">
      <alignment horizontal="center"/>
    </xf>
    <xf numFmtId="0" fontId="2" fillId="5" borderId="0" xfId="0" applyFont="1" applyFill="1" applyBorder="1" applyAlignment="1">
      <alignment vertical="center"/>
    </xf>
    <xf numFmtId="2" fontId="2" fillId="5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2" fontId="2" fillId="5" borderId="25" xfId="0" applyNumberFormat="1" applyFont="1" applyFill="1" applyBorder="1" applyAlignment="1">
      <alignment vertical="center"/>
    </xf>
    <xf numFmtId="0" fontId="0" fillId="5" borderId="0" xfId="0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166" fontId="0" fillId="5" borderId="4" xfId="4" applyNumberFormat="1" applyFont="1" applyFill="1" applyBorder="1" applyAlignment="1">
      <alignment horizontal="center"/>
    </xf>
    <xf numFmtId="166" fontId="0" fillId="5" borderId="0" xfId="4" applyNumberFormat="1" applyFont="1" applyFill="1" applyBorder="1"/>
    <xf numFmtId="165" fontId="0" fillId="5" borderId="0" xfId="4" applyNumberFormat="1" applyFont="1" applyFill="1" applyBorder="1" applyAlignment="1">
      <alignment horizontal="center"/>
    </xf>
    <xf numFmtId="2" fontId="0" fillId="5" borderId="0" xfId="4" applyNumberFormat="1" applyFont="1" applyFill="1" applyBorder="1"/>
    <xf numFmtId="2" fontId="2" fillId="5" borderId="26" xfId="0" applyNumberFormat="1" applyFont="1" applyFill="1" applyBorder="1" applyAlignment="1">
      <alignment horizontal="center" vertical="center"/>
    </xf>
    <xf numFmtId="2" fontId="2" fillId="5" borderId="25" xfId="0" applyNumberFormat="1" applyFont="1" applyFill="1" applyBorder="1" applyAlignment="1">
      <alignment horizontal="center" vertical="center"/>
    </xf>
    <xf numFmtId="2" fontId="0" fillId="5" borderId="0" xfId="4" applyNumberFormat="1" applyFont="1" applyFill="1" applyBorder="1" applyAlignment="1">
      <alignment horizontal="center"/>
    </xf>
    <xf numFmtId="2" fontId="1" fillId="5" borderId="0" xfId="5" applyNumberFormat="1" applyFill="1" applyBorder="1" applyAlignment="1">
      <alignment horizontal="center"/>
    </xf>
    <xf numFmtId="166" fontId="2" fillId="5" borderId="16" xfId="4" applyNumberFormat="1" applyFont="1" applyFill="1" applyBorder="1" applyAlignment="1">
      <alignment horizontal="center" vertical="center" wrapText="1"/>
    </xf>
    <xf numFmtId="168" fontId="0" fillId="5" borderId="4" xfId="4" applyNumberFormat="1" applyFont="1" applyFill="1" applyBorder="1" applyAlignment="1">
      <alignment horizontal="center"/>
    </xf>
    <xf numFmtId="166" fontId="2" fillId="5" borderId="0" xfId="4" applyNumberFormat="1" applyFont="1" applyFill="1" applyBorder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/>
    </xf>
    <xf numFmtId="2" fontId="7" fillId="5" borderId="0" xfId="0" applyNumberFormat="1" applyFont="1" applyFill="1" applyBorder="1" applyAlignment="1">
      <alignment horizontal="center"/>
    </xf>
    <xf numFmtId="2" fontId="2" fillId="5" borderId="0" xfId="4" applyNumberFormat="1" applyFont="1" applyFill="1"/>
    <xf numFmtId="2" fontId="2" fillId="5" borderId="0" xfId="0" applyNumberFormat="1" applyFont="1" applyFill="1" applyBorder="1" applyAlignment="1">
      <alignment horizontal="center"/>
    </xf>
    <xf numFmtId="167" fontId="2" fillId="5" borderId="0" xfId="0" applyNumberFormat="1" applyFont="1" applyFill="1" applyBorder="1" applyAlignment="1">
      <alignment horizontal="center"/>
    </xf>
    <xf numFmtId="165" fontId="2" fillId="5" borderId="0" xfId="0" applyNumberFormat="1" applyFont="1" applyFill="1"/>
    <xf numFmtId="2" fontId="2" fillId="5" borderId="3" xfId="0" applyNumberFormat="1" applyFont="1" applyFill="1" applyBorder="1" applyAlignment="1">
      <alignment horizontal="center" vertical="center" wrapText="1"/>
    </xf>
    <xf numFmtId="167" fontId="0" fillId="5" borderId="4" xfId="0" applyNumberFormat="1" applyFont="1" applyFill="1" applyBorder="1" applyAlignment="1">
      <alignment horizontal="center" vertical="center"/>
    </xf>
    <xf numFmtId="2" fontId="0" fillId="5" borderId="4" xfId="0" applyNumberFormat="1" applyFont="1" applyFill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/>
    </xf>
    <xf numFmtId="164" fontId="2" fillId="5" borderId="0" xfId="0" applyNumberFormat="1" applyFont="1" applyFill="1" applyAlignment="1">
      <alignment vertical="center"/>
    </xf>
    <xf numFmtId="0" fontId="41" fillId="5" borderId="0" xfId="0" applyFont="1" applyFill="1" applyBorder="1" applyAlignment="1"/>
    <xf numFmtId="0" fontId="35" fillId="5" borderId="8" xfId="0" applyFont="1" applyFill="1" applyBorder="1"/>
    <xf numFmtId="0" fontId="41" fillId="5" borderId="7" xfId="0" applyFont="1" applyFill="1" applyBorder="1" applyAlignment="1"/>
    <xf numFmtId="0" fontId="47" fillId="5" borderId="8" xfId="0" applyFont="1" applyFill="1" applyBorder="1" applyAlignment="1">
      <alignment horizontal="left" wrapText="1"/>
    </xf>
    <xf numFmtId="0" fontId="47" fillId="5" borderId="0" xfId="0" applyFont="1" applyFill="1" applyBorder="1" applyAlignment="1">
      <alignment horizontal="left" wrapText="1"/>
    </xf>
    <xf numFmtId="0" fontId="47" fillId="5" borderId="7" xfId="0" applyFont="1" applyFill="1" applyBorder="1" applyAlignment="1">
      <alignment horizontal="left" wrapText="1"/>
    </xf>
    <xf numFmtId="0" fontId="0" fillId="5" borderId="0" xfId="0" applyFill="1" applyBorder="1" applyAlignment="1">
      <alignment wrapText="1"/>
    </xf>
    <xf numFmtId="0" fontId="47" fillId="5" borderId="8" xfId="0" applyFont="1" applyFill="1" applyBorder="1" applyAlignment="1">
      <alignment wrapText="1"/>
    </xf>
    <xf numFmtId="0" fontId="47" fillId="5" borderId="0" xfId="0" applyFont="1" applyFill="1" applyBorder="1" applyAlignment="1">
      <alignment wrapText="1"/>
    </xf>
    <xf numFmtId="0" fontId="47" fillId="5" borderId="7" xfId="0" applyFont="1" applyFill="1" applyBorder="1" applyAlignment="1">
      <alignment wrapText="1"/>
    </xf>
    <xf numFmtId="0" fontId="46" fillId="5" borderId="15" xfId="0" applyFont="1" applyFill="1" applyBorder="1" applyAlignment="1">
      <alignment horizontal="center" vertical="top" wrapText="1"/>
    </xf>
    <xf numFmtId="0" fontId="33" fillId="5" borderId="10" xfId="0" applyFont="1" applyFill="1" applyBorder="1" applyAlignment="1">
      <alignment horizontal="center" vertical="top" wrapText="1"/>
    </xf>
    <xf numFmtId="0" fontId="46" fillId="5" borderId="10" xfId="0" applyFont="1" applyFill="1" applyBorder="1" applyAlignment="1">
      <alignment horizontal="center" vertical="top" wrapText="1"/>
    </xf>
    <xf numFmtId="0" fontId="33" fillId="5" borderId="23" xfId="0" applyFont="1" applyFill="1" applyBorder="1" applyAlignment="1">
      <alignment horizontal="center" vertical="top" wrapText="1"/>
    </xf>
    <xf numFmtId="0" fontId="46" fillId="5" borderId="28" xfId="0" applyFont="1" applyFill="1" applyBorder="1" applyAlignment="1">
      <alignment horizontal="center" vertical="top" wrapText="1"/>
    </xf>
    <xf numFmtId="0" fontId="46" fillId="5" borderId="24" xfId="0" applyFont="1" applyFill="1" applyBorder="1" applyAlignment="1">
      <alignment horizontal="right"/>
    </xf>
    <xf numFmtId="0" fontId="4" fillId="5" borderId="0" xfId="1" applyFill="1" applyBorder="1" applyAlignment="1" applyProtection="1">
      <alignment horizontal="right"/>
    </xf>
    <xf numFmtId="0" fontId="0" fillId="5" borderId="7" xfId="0" applyFill="1" applyBorder="1" applyAlignment="1">
      <alignment wrapText="1"/>
    </xf>
    <xf numFmtId="0" fontId="46" fillId="5" borderId="8" xfId="0" applyFont="1" applyFill="1" applyBorder="1" applyAlignment="1">
      <alignment horizontal="left" wrapText="1"/>
    </xf>
    <xf numFmtId="0" fontId="46" fillId="5" borderId="0" xfId="0" applyFont="1" applyFill="1" applyBorder="1" applyAlignment="1">
      <alignment horizontal="left" wrapText="1"/>
    </xf>
    <xf numFmtId="0" fontId="46" fillId="5" borderId="7" xfId="0" applyFont="1" applyFill="1" applyBorder="1" applyAlignment="1">
      <alignment horizontal="left" wrapText="1"/>
    </xf>
    <xf numFmtId="0" fontId="46" fillId="5" borderId="8" xfId="0" applyFont="1" applyFill="1" applyBorder="1" applyAlignment="1">
      <alignment horizontal="left" wrapText="1"/>
    </xf>
    <xf numFmtId="0" fontId="46" fillId="5" borderId="0" xfId="0" applyFont="1" applyFill="1" applyBorder="1" applyAlignment="1">
      <alignment horizontal="left" wrapText="1"/>
    </xf>
    <xf numFmtId="0" fontId="46" fillId="5" borderId="7" xfId="0" applyFont="1" applyFill="1" applyBorder="1" applyAlignment="1">
      <alignment horizontal="left" wrapText="1"/>
    </xf>
    <xf numFmtId="1" fontId="1" fillId="5" borderId="0" xfId="0" applyNumberFormat="1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5" borderId="4" xfId="4" applyNumberFormat="1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 vertical="center"/>
    </xf>
    <xf numFmtId="0" fontId="45" fillId="5" borderId="4" xfId="0" applyFont="1" applyFill="1" applyBorder="1"/>
    <xf numFmtId="0" fontId="2" fillId="5" borderId="4" xfId="0" applyFont="1" applyFill="1" applyBorder="1" applyAlignment="1">
      <alignment vertical="center"/>
    </xf>
    <xf numFmtId="2" fontId="1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0" fillId="5" borderId="14" xfId="0" applyNumberFormat="1" applyFill="1" applyBorder="1" applyAlignment="1">
      <alignment horizontal="center"/>
    </xf>
    <xf numFmtId="0" fontId="33" fillId="5" borderId="0" xfId="0" applyFont="1" applyFill="1" applyBorder="1" applyAlignment="1">
      <alignment horizontal="left" wrapText="1"/>
    </xf>
    <xf numFmtId="0" fontId="29" fillId="5" borderId="8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right"/>
    </xf>
    <xf numFmtId="0" fontId="58" fillId="0" borderId="9" xfId="0" applyFont="1" applyBorder="1" applyAlignment="1">
      <alignment horizontal="right" vertical="top" wrapText="1"/>
    </xf>
    <xf numFmtId="0" fontId="23" fillId="0" borderId="5" xfId="0" applyFont="1" applyBorder="1" applyAlignment="1">
      <alignment horizontal="right" vertical="top" wrapText="1"/>
    </xf>
    <xf numFmtId="0" fontId="23" fillId="0" borderId="6" xfId="0" applyFont="1" applyBorder="1" applyAlignment="1">
      <alignment horizontal="right" vertical="top" wrapText="1"/>
    </xf>
    <xf numFmtId="0" fontId="23" fillId="0" borderId="8" xfId="0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wrapText="1"/>
    </xf>
    <xf numFmtId="0" fontId="23" fillId="0" borderId="7" xfId="0" applyFont="1" applyBorder="1" applyAlignment="1">
      <alignment horizontal="right" vertical="top" wrapText="1"/>
    </xf>
    <xf numFmtId="0" fontId="23" fillId="0" borderId="13" xfId="0" applyFont="1" applyBorder="1" applyAlignment="1">
      <alignment horizontal="right" vertical="top" wrapText="1"/>
    </xf>
    <xf numFmtId="0" fontId="23" fillId="0" borderId="14" xfId="0" applyFont="1" applyBorder="1" applyAlignment="1">
      <alignment horizontal="right" vertical="top" wrapText="1"/>
    </xf>
    <xf numFmtId="0" fontId="23" fillId="0" borderId="15" xfId="0" applyFont="1" applyBorder="1" applyAlignment="1">
      <alignment horizontal="right" vertical="top" wrapText="1"/>
    </xf>
    <xf numFmtId="0" fontId="22" fillId="5" borderId="9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49" fillId="5" borderId="8" xfId="0" applyFont="1" applyFill="1" applyBorder="1" applyAlignment="1">
      <alignment horizontal="center" wrapText="1"/>
    </xf>
    <xf numFmtId="0" fontId="49" fillId="5" borderId="0" xfId="0" applyFont="1" applyFill="1" applyBorder="1" applyAlignment="1">
      <alignment horizontal="center" wrapText="1"/>
    </xf>
    <xf numFmtId="0" fontId="49" fillId="5" borderId="7" xfId="0" applyFont="1" applyFill="1" applyBorder="1" applyAlignment="1">
      <alignment horizontal="center" wrapText="1"/>
    </xf>
    <xf numFmtId="2" fontId="13" fillId="5" borderId="8" xfId="0" applyNumberFormat="1" applyFont="1" applyFill="1" applyBorder="1" applyAlignment="1">
      <alignment horizontal="center" vertical="center" wrapText="1"/>
    </xf>
    <xf numFmtId="2" fontId="13" fillId="5" borderId="0" xfId="0" applyNumberFormat="1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left" wrapText="1"/>
    </xf>
    <xf numFmtId="0" fontId="46" fillId="5" borderId="0" xfId="0" applyFont="1" applyFill="1" applyBorder="1" applyAlignment="1">
      <alignment horizontal="left" wrapText="1"/>
    </xf>
    <xf numFmtId="0" fontId="46" fillId="5" borderId="7" xfId="0" applyFont="1" applyFill="1" applyBorder="1" applyAlignment="1">
      <alignment horizontal="left" wrapText="1"/>
    </xf>
    <xf numFmtId="0" fontId="46" fillId="5" borderId="27" xfId="0" applyFont="1" applyFill="1" applyBorder="1" applyAlignment="1">
      <alignment horizontal="center" vertical="top" wrapText="1"/>
    </xf>
    <xf numFmtId="0" fontId="46" fillId="5" borderId="23" xfId="0" applyFont="1" applyFill="1" applyBorder="1" applyAlignment="1">
      <alignment horizontal="center" vertical="top" wrapText="1"/>
    </xf>
    <xf numFmtId="0" fontId="46" fillId="5" borderId="29" xfId="0" applyFont="1" applyFill="1" applyBorder="1" applyAlignment="1">
      <alignment horizontal="center" vertical="top" wrapText="1"/>
    </xf>
    <xf numFmtId="0" fontId="46" fillId="5" borderId="28" xfId="0" applyFont="1" applyFill="1" applyBorder="1" applyAlignment="1">
      <alignment horizontal="center" vertical="top" wrapText="1"/>
    </xf>
    <xf numFmtId="0" fontId="46" fillId="5" borderId="8" xfId="0" applyFont="1" applyFill="1" applyBorder="1" applyAlignment="1">
      <alignment horizontal="center"/>
    </xf>
    <xf numFmtId="0" fontId="46" fillId="5" borderId="0" xfId="0" applyFont="1" applyFill="1" applyBorder="1" applyAlignment="1">
      <alignment horizontal="center"/>
    </xf>
    <xf numFmtId="0" fontId="46" fillId="5" borderId="7" xfId="0" applyFont="1" applyFill="1" applyBorder="1" applyAlignment="1">
      <alignment horizontal="center"/>
    </xf>
    <xf numFmtId="0" fontId="46" fillId="5" borderId="30" xfId="0" applyFont="1" applyFill="1" applyBorder="1" applyAlignment="1">
      <alignment horizontal="center" vertical="top" wrapText="1"/>
    </xf>
    <xf numFmtId="0" fontId="56" fillId="5" borderId="8" xfId="0" applyFont="1" applyFill="1" applyBorder="1" applyAlignment="1">
      <alignment horizontal="center"/>
    </xf>
    <xf numFmtId="0" fontId="56" fillId="5" borderId="0" xfId="0" applyFont="1" applyFill="1" applyBorder="1" applyAlignment="1">
      <alignment horizontal="center"/>
    </xf>
    <xf numFmtId="0" fontId="56" fillId="5" borderId="7" xfId="0" applyFont="1" applyFill="1" applyBorder="1" applyAlignment="1">
      <alignment horizontal="center"/>
    </xf>
    <xf numFmtId="0" fontId="46" fillId="5" borderId="8" xfId="0" applyFont="1" applyFill="1" applyBorder="1" applyAlignment="1">
      <alignment horizontal="left"/>
    </xf>
    <xf numFmtId="0" fontId="46" fillId="5" borderId="0" xfId="0" applyFont="1" applyFill="1" applyBorder="1" applyAlignment="1">
      <alignment horizontal="left"/>
    </xf>
    <xf numFmtId="0" fontId="4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2" fontId="6" fillId="5" borderId="3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2" fontId="3" fillId="5" borderId="4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2" fontId="3" fillId="5" borderId="1" xfId="0" applyNumberFormat="1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/>
    </xf>
    <xf numFmtId="2" fontId="2" fillId="5" borderId="16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5" borderId="18" xfId="0" applyFill="1" applyBorder="1"/>
    <xf numFmtId="0" fontId="0" fillId="5" borderId="26" xfId="0" applyFill="1" applyBorder="1"/>
    <xf numFmtId="0" fontId="0" fillId="5" borderId="21" xfId="0" applyFill="1" applyBorder="1"/>
    <xf numFmtId="0" fontId="0" fillId="5" borderId="25" xfId="0" applyFill="1" applyBorder="1"/>
    <xf numFmtId="0" fontId="3" fillId="5" borderId="1" xfId="0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2" fontId="2" fillId="5" borderId="2" xfId="0" applyNumberFormat="1" applyFont="1" applyFill="1" applyBorder="1" applyAlignment="1">
      <alignment horizontal="center" vertical="center" wrapText="1"/>
    </xf>
  </cellXfs>
  <cellStyles count="7">
    <cellStyle name="Гиперссылка" xfId="1" builtinId="8"/>
    <cellStyle name="Обычный" xfId="0" builtinId="0"/>
    <cellStyle name="Обычный 2" xfId="6"/>
    <cellStyle name="Обычный_Лист1" xfId="2"/>
    <cellStyle name="Процентный" xfId="3" builtinId="5"/>
    <cellStyle name="Финансовый" xfId="4" builtinId="3"/>
    <cellStyle name="Финансовый_канаты от МОП(от 17.04.07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rmms.ru/kanaty_stalnye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3</xdr:col>
      <xdr:colOff>0</xdr:colOff>
      <xdr:row>7</xdr:row>
      <xdr:rowOff>0</xdr:rowOff>
    </xdr:to>
    <xdr:sp macro="" textlink="">
      <xdr:nvSpPr>
        <xdr:cNvPr id="4" name="Прямоугольник 3">
          <a:hlinkClick xmlns:r="http://schemas.openxmlformats.org/officeDocument/2006/relationships" r:id="rId1"/>
        </xdr:cNvPr>
        <xdr:cNvSpPr/>
      </xdr:nvSpPr>
      <xdr:spPr>
        <a:xfrm>
          <a:off x="66675" y="66675"/>
          <a:ext cx="2638425" cy="2047875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alphaModFix amt="42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ru-RU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1</xdr:row>
      <xdr:rowOff>95743</xdr:rowOff>
    </xdr:from>
    <xdr:to>
      <xdr:col>2</xdr:col>
      <xdr:colOff>257174</xdr:colOff>
      <xdr:row>4</xdr:row>
      <xdr:rowOff>104775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3" y="267193"/>
          <a:ext cx="1409701" cy="4662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-2015/&#1052;&#1072;&#1088;&#1082;&#1077;&#1090;&#1080;&#1085;&#1075;/&#1041;&#1052;&#1050;/2020/&#1084;&#1072;&#1088;&#1090;/&#1055;&#1088;&#1072;&#1081;&#1089;%20&#1082;&#1072;&#1085;&#1072;&#1090;&#1099;%20&#1041;&#1052;&#1050;%20&#1085;&#1072;%20&#1084;&#1072;&#1088;&#1090;%20%20&#1089;%2001.03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главление"/>
      <sheetName val="контакты"/>
      <sheetName val="доплаты"/>
      <sheetName val="типы смазок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канаты"/>
    </sheetNames>
    <sheetDataSet>
      <sheetData sheetId="0">
        <row r="16">
          <cell r="F16" t="str">
            <v>01.03.2020 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Метро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K79"/>
  <sheetViews>
    <sheetView tabSelected="1" zoomScale="80" zoomScaleNormal="80" zoomScaleSheetLayoutView="75" workbookViewId="0">
      <selection sqref="A1:H7"/>
    </sheetView>
  </sheetViews>
  <sheetFormatPr defaultColWidth="9.140625" defaultRowHeight="15"/>
  <cols>
    <col min="1" max="1" width="9.140625" style="55"/>
    <col min="2" max="2" width="9" style="55" customWidth="1"/>
    <col min="3" max="3" width="26.140625" style="58" customWidth="1"/>
    <col min="4" max="4" width="6.28515625" style="55" customWidth="1"/>
    <col min="5" max="5" width="14.140625" style="55" customWidth="1"/>
    <col min="6" max="6" width="15.7109375" style="55" customWidth="1"/>
    <col min="7" max="7" width="35.85546875" style="55" customWidth="1"/>
    <col min="8" max="8" width="37.28515625" style="55" customWidth="1"/>
    <col min="9" max="11" width="4.140625" style="55" customWidth="1"/>
    <col min="12" max="13" width="16.28515625" style="55" customWidth="1"/>
    <col min="14" max="16384" width="9.140625" style="55"/>
  </cols>
  <sheetData>
    <row r="1" spans="1:11" s="45" customFormat="1" ht="15.75">
      <c r="A1" s="315" t="s">
        <v>415</v>
      </c>
      <c r="B1" s="316"/>
      <c r="C1" s="316"/>
      <c r="D1" s="316"/>
      <c r="E1" s="316"/>
      <c r="F1" s="316"/>
      <c r="G1" s="316"/>
      <c r="H1" s="317"/>
    </row>
    <row r="2" spans="1:11" s="45" customFormat="1" ht="15.75">
      <c r="A2" s="318"/>
      <c r="B2" s="319"/>
      <c r="C2" s="319"/>
      <c r="D2" s="319"/>
      <c r="E2" s="319"/>
      <c r="F2" s="319"/>
      <c r="G2" s="319"/>
      <c r="H2" s="320"/>
    </row>
    <row r="3" spans="1:11" s="45" customFormat="1" ht="15.75">
      <c r="A3" s="318"/>
      <c r="B3" s="319"/>
      <c r="C3" s="319"/>
      <c r="D3" s="319"/>
      <c r="E3" s="319"/>
      <c r="F3" s="319"/>
      <c r="G3" s="319"/>
      <c r="H3" s="320"/>
    </row>
    <row r="4" spans="1:11" s="45" customFormat="1" ht="15.75">
      <c r="A4" s="318"/>
      <c r="B4" s="319"/>
      <c r="C4" s="319"/>
      <c r="D4" s="319"/>
      <c r="E4" s="319"/>
      <c r="F4" s="319"/>
      <c r="G4" s="319"/>
      <c r="H4" s="320"/>
      <c r="K4" s="50"/>
    </row>
    <row r="5" spans="1:11" s="45" customFormat="1" ht="15.75">
      <c r="A5" s="318"/>
      <c r="B5" s="319"/>
      <c r="C5" s="319"/>
      <c r="D5" s="319"/>
      <c r="E5" s="319"/>
      <c r="F5" s="319"/>
      <c r="G5" s="319"/>
      <c r="H5" s="320"/>
    </row>
    <row r="6" spans="1:11" ht="12.75">
      <c r="A6" s="318"/>
      <c r="B6" s="319"/>
      <c r="C6" s="319"/>
      <c r="D6" s="319"/>
      <c r="E6" s="319"/>
      <c r="F6" s="319"/>
      <c r="G6" s="319"/>
      <c r="H6" s="320"/>
    </row>
    <row r="7" spans="1:11" ht="105.75" customHeight="1" thickBot="1">
      <c r="A7" s="321"/>
      <c r="B7" s="322"/>
      <c r="C7" s="322"/>
      <c r="D7" s="322"/>
      <c r="E7" s="322"/>
      <c r="F7" s="322"/>
      <c r="G7" s="322"/>
      <c r="H7" s="323"/>
    </row>
    <row r="8" spans="1:11" ht="15.75">
      <c r="A8" s="51"/>
      <c r="B8" s="52"/>
      <c r="C8" s="53"/>
      <c r="D8" s="52"/>
      <c r="E8" s="52"/>
      <c r="F8" s="98"/>
      <c r="G8" s="52"/>
      <c r="H8" s="54"/>
    </row>
    <row r="9" spans="1:11" ht="26.25" customHeight="1">
      <c r="A9" s="51"/>
      <c r="B9" s="52"/>
      <c r="C9" s="53"/>
      <c r="D9" s="52"/>
      <c r="E9" s="314"/>
      <c r="F9" s="314"/>
      <c r="G9" s="314"/>
      <c r="H9" s="99"/>
    </row>
    <row r="10" spans="1:11" ht="15.75">
      <c r="A10" s="51"/>
      <c r="B10" s="52"/>
      <c r="C10" s="53"/>
      <c r="D10" s="52"/>
      <c r="E10" s="52"/>
      <c r="F10" s="308"/>
      <c r="G10" s="308"/>
      <c r="H10" s="56"/>
    </row>
    <row r="11" spans="1:11">
      <c r="A11" s="51"/>
      <c r="B11" s="52"/>
      <c r="C11" s="53"/>
      <c r="D11" s="52"/>
      <c r="E11" s="52"/>
      <c r="F11" s="52"/>
      <c r="G11" s="52"/>
      <c r="H11" s="54"/>
    </row>
    <row r="12" spans="1:11" ht="15" customHeight="1">
      <c r="A12" s="309"/>
      <c r="B12" s="310"/>
      <c r="C12" s="310"/>
      <c r="D12" s="310"/>
      <c r="E12" s="310"/>
      <c r="F12" s="310"/>
      <c r="G12" s="125"/>
      <c r="H12" s="126"/>
    </row>
    <row r="13" spans="1:11" ht="19.5">
      <c r="A13" s="51"/>
      <c r="B13" s="52"/>
      <c r="C13" s="53"/>
      <c r="D13" s="59"/>
      <c r="E13" s="60"/>
      <c r="F13" s="60"/>
      <c r="G13" s="60"/>
      <c r="H13" s="61"/>
      <c r="I13" s="62"/>
    </row>
    <row r="14" spans="1:11" ht="18" customHeight="1">
      <c r="A14" s="311" t="s">
        <v>384</v>
      </c>
      <c r="B14" s="312"/>
      <c r="C14" s="312"/>
      <c r="D14" s="312"/>
      <c r="E14" s="312"/>
      <c r="F14" s="312"/>
      <c r="G14" s="312"/>
      <c r="H14" s="313"/>
      <c r="I14" s="62"/>
    </row>
    <row r="15" spans="1:11" ht="15.75">
      <c r="A15" s="63"/>
      <c r="B15" s="64"/>
      <c r="C15" s="60"/>
      <c r="D15" s="64"/>
      <c r="E15" s="64"/>
      <c r="F15" s="64"/>
      <c r="G15" s="64"/>
      <c r="H15" s="65"/>
      <c r="I15" s="62"/>
    </row>
    <row r="16" spans="1:11" ht="15" customHeight="1">
      <c r="A16" s="269"/>
      <c r="B16" s="67"/>
      <c r="C16" s="53"/>
      <c r="D16" s="52"/>
      <c r="E16" s="68" t="s">
        <v>410</v>
      </c>
      <c r="F16" s="69" t="s">
        <v>413</v>
      </c>
      <c r="G16" s="268" t="s">
        <v>414</v>
      </c>
      <c r="H16" s="270"/>
    </row>
    <row r="17" spans="1:8">
      <c r="A17" s="51"/>
      <c r="B17" s="52"/>
      <c r="C17" s="66"/>
      <c r="D17" s="67"/>
      <c r="E17" s="67"/>
      <c r="F17" s="67"/>
      <c r="G17" s="67"/>
      <c r="H17" s="70"/>
    </row>
    <row r="18" spans="1:8">
      <c r="A18" s="51"/>
      <c r="B18" s="52"/>
      <c r="C18" s="66"/>
      <c r="D18" s="67"/>
      <c r="E18" s="67"/>
      <c r="F18" s="67"/>
      <c r="G18" s="67"/>
      <c r="H18" s="71" t="s">
        <v>133</v>
      </c>
    </row>
    <row r="19" spans="1:8" ht="15.75">
      <c r="A19" s="51"/>
      <c r="B19" s="52"/>
      <c r="C19" s="53"/>
      <c r="D19" s="52"/>
      <c r="E19" s="52"/>
      <c r="F19" s="52"/>
      <c r="G19" s="67"/>
      <c r="H19" s="72" t="s">
        <v>134</v>
      </c>
    </row>
    <row r="20" spans="1:8" ht="18" customHeight="1">
      <c r="A20" s="51"/>
      <c r="B20" s="73" t="s">
        <v>135</v>
      </c>
      <c r="C20" s="53"/>
      <c r="D20" s="52"/>
      <c r="E20" s="52"/>
      <c r="F20" s="52"/>
      <c r="G20" s="67"/>
      <c r="H20" s="70"/>
    </row>
    <row r="21" spans="1:8" ht="18" customHeight="1">
      <c r="A21" s="51"/>
      <c r="B21" s="52"/>
      <c r="C21" s="53"/>
      <c r="D21" s="52"/>
      <c r="E21" s="52"/>
      <c r="F21" s="52"/>
      <c r="G21" s="52"/>
      <c r="H21" s="74"/>
    </row>
    <row r="22" spans="1:8" ht="18" customHeight="1">
      <c r="A22" s="51"/>
      <c r="B22" s="75" t="s">
        <v>136</v>
      </c>
      <c r="C22" s="53"/>
      <c r="D22" s="52"/>
      <c r="E22" s="75" t="s">
        <v>137</v>
      </c>
      <c r="F22" s="75"/>
      <c r="G22" s="52"/>
      <c r="H22" s="74"/>
    </row>
    <row r="23" spans="1:8" ht="18" customHeight="1">
      <c r="A23" s="76" t="s">
        <v>138</v>
      </c>
      <c r="B23" s="75" t="s">
        <v>139</v>
      </c>
      <c r="C23" s="53"/>
      <c r="D23" s="52"/>
      <c r="E23" s="52"/>
      <c r="F23" s="77"/>
      <c r="G23" s="52"/>
      <c r="H23" s="54"/>
    </row>
    <row r="24" spans="1:8" ht="18" customHeight="1">
      <c r="A24" s="51"/>
      <c r="B24" s="52"/>
      <c r="C24" s="66"/>
      <c r="D24" s="52"/>
      <c r="E24" s="52"/>
      <c r="F24" s="52"/>
      <c r="G24" s="52"/>
      <c r="H24" s="54"/>
    </row>
    <row r="25" spans="1:8" ht="18" customHeight="1">
      <c r="A25" s="51"/>
      <c r="B25" s="78" t="s">
        <v>140</v>
      </c>
      <c r="C25" s="79" t="s">
        <v>141</v>
      </c>
      <c r="D25" s="52" t="s">
        <v>142</v>
      </c>
      <c r="E25" s="52"/>
      <c r="F25" s="52"/>
      <c r="G25" s="52" t="s">
        <v>143</v>
      </c>
      <c r="H25" s="54"/>
    </row>
    <row r="26" spans="1:8" ht="18" customHeight="1">
      <c r="A26" s="76"/>
      <c r="B26" s="78" t="s">
        <v>144</v>
      </c>
      <c r="C26" s="79" t="s">
        <v>145</v>
      </c>
      <c r="D26" s="52" t="s">
        <v>146</v>
      </c>
      <c r="E26" s="52"/>
      <c r="F26" s="52"/>
      <c r="G26" s="52" t="s">
        <v>147</v>
      </c>
      <c r="H26" s="54"/>
    </row>
    <row r="27" spans="1:8" ht="18" customHeight="1">
      <c r="A27" s="76"/>
      <c r="B27" s="78" t="s">
        <v>148</v>
      </c>
      <c r="C27" s="79" t="s">
        <v>149</v>
      </c>
      <c r="D27" s="52" t="s">
        <v>150</v>
      </c>
      <c r="E27" s="52"/>
      <c r="F27" s="52"/>
      <c r="G27" s="52" t="s">
        <v>151</v>
      </c>
      <c r="H27" s="54"/>
    </row>
    <row r="28" spans="1:8" ht="18" customHeight="1">
      <c r="A28" s="76"/>
      <c r="B28" s="78" t="s">
        <v>152</v>
      </c>
      <c r="C28" s="79" t="s">
        <v>153</v>
      </c>
      <c r="D28" s="52" t="s">
        <v>154</v>
      </c>
      <c r="E28" s="52"/>
      <c r="F28" s="52"/>
      <c r="G28" s="52" t="s">
        <v>155</v>
      </c>
      <c r="H28" s="54"/>
    </row>
    <row r="29" spans="1:8" ht="18" customHeight="1">
      <c r="A29" s="76"/>
      <c r="B29" s="78" t="s">
        <v>156</v>
      </c>
      <c r="C29" s="79" t="s">
        <v>157</v>
      </c>
      <c r="D29" s="52" t="s">
        <v>158</v>
      </c>
      <c r="E29" s="52"/>
      <c r="F29" s="52"/>
      <c r="G29" s="52" t="s">
        <v>159</v>
      </c>
      <c r="H29" s="54"/>
    </row>
    <row r="30" spans="1:8" ht="18" customHeight="1">
      <c r="A30" s="76"/>
      <c r="B30" s="78" t="s">
        <v>160</v>
      </c>
      <c r="C30" s="79" t="s">
        <v>161</v>
      </c>
      <c r="D30" s="52" t="s">
        <v>131</v>
      </c>
      <c r="E30" s="52"/>
      <c r="F30" s="52"/>
      <c r="G30" s="52" t="s">
        <v>162</v>
      </c>
      <c r="H30" s="54"/>
    </row>
    <row r="31" spans="1:8" ht="18" customHeight="1">
      <c r="A31" s="76"/>
      <c r="B31" s="78" t="s">
        <v>163</v>
      </c>
      <c r="C31" s="79" t="s">
        <v>164</v>
      </c>
      <c r="D31" s="52" t="s">
        <v>165</v>
      </c>
      <c r="E31" s="52"/>
      <c r="F31" s="52"/>
      <c r="G31" s="52" t="s">
        <v>162</v>
      </c>
      <c r="H31" s="54"/>
    </row>
    <row r="32" spans="1:8" ht="18" customHeight="1">
      <c r="A32" s="76"/>
      <c r="B32" s="78" t="s">
        <v>166</v>
      </c>
      <c r="C32" s="79" t="s">
        <v>167</v>
      </c>
      <c r="D32" s="52" t="s">
        <v>313</v>
      </c>
      <c r="E32" s="52"/>
      <c r="F32" s="52"/>
      <c r="G32" s="52" t="s">
        <v>159</v>
      </c>
      <c r="H32" s="54"/>
    </row>
    <row r="33" spans="1:8" ht="18" customHeight="1">
      <c r="A33" s="76"/>
      <c r="B33" s="78" t="s">
        <v>168</v>
      </c>
      <c r="C33" s="79" t="s">
        <v>169</v>
      </c>
      <c r="D33" s="52" t="s">
        <v>170</v>
      </c>
      <c r="E33" s="52"/>
      <c r="F33" s="52"/>
      <c r="G33" s="52" t="s">
        <v>162</v>
      </c>
      <c r="H33" s="54"/>
    </row>
    <row r="34" spans="1:8" ht="18" customHeight="1">
      <c r="A34" s="76"/>
      <c r="B34" s="78" t="s">
        <v>171</v>
      </c>
      <c r="C34" s="79" t="s">
        <v>172</v>
      </c>
      <c r="D34" s="52" t="s">
        <v>173</v>
      </c>
      <c r="E34" s="52"/>
      <c r="F34" s="52"/>
      <c r="G34" s="52" t="s">
        <v>162</v>
      </c>
      <c r="H34" s="54"/>
    </row>
    <row r="35" spans="1:8" ht="18" customHeight="1">
      <c r="A35" s="76"/>
      <c r="B35" s="78" t="s">
        <v>174</v>
      </c>
      <c r="C35" s="79" t="s">
        <v>175</v>
      </c>
      <c r="D35" s="52" t="s">
        <v>142</v>
      </c>
      <c r="E35" s="52"/>
      <c r="F35" s="52"/>
      <c r="G35" s="52" t="s">
        <v>159</v>
      </c>
      <c r="H35" s="54"/>
    </row>
    <row r="36" spans="1:8" ht="18" customHeight="1">
      <c r="A36" s="76"/>
      <c r="B36" s="78" t="s">
        <v>176</v>
      </c>
      <c r="C36" s="79" t="s">
        <v>177</v>
      </c>
      <c r="D36" s="52" t="s">
        <v>173</v>
      </c>
      <c r="E36" s="52"/>
      <c r="F36" s="52"/>
      <c r="G36" s="52" t="s">
        <v>178</v>
      </c>
      <c r="H36" s="54"/>
    </row>
    <row r="37" spans="1:8" ht="18" customHeight="1">
      <c r="A37" s="76"/>
      <c r="B37" s="78" t="s">
        <v>179</v>
      </c>
      <c r="C37" s="79" t="s">
        <v>180</v>
      </c>
      <c r="D37" s="52" t="s">
        <v>181</v>
      </c>
      <c r="E37" s="52"/>
      <c r="F37" s="52"/>
      <c r="G37" s="52" t="s">
        <v>159</v>
      </c>
      <c r="H37" s="54"/>
    </row>
    <row r="38" spans="1:8" ht="18" customHeight="1">
      <c r="A38" s="76"/>
      <c r="B38" s="78" t="s">
        <v>182</v>
      </c>
      <c r="C38" s="79" t="s">
        <v>183</v>
      </c>
      <c r="D38" s="52" t="s">
        <v>184</v>
      </c>
      <c r="E38" s="52"/>
      <c r="F38" s="52"/>
      <c r="G38" s="52" t="s">
        <v>185</v>
      </c>
      <c r="H38" s="54"/>
    </row>
    <row r="39" spans="1:8" ht="18" customHeight="1">
      <c r="A39" s="76"/>
      <c r="B39" s="78" t="s">
        <v>186</v>
      </c>
      <c r="C39" s="79" t="s">
        <v>187</v>
      </c>
      <c r="D39" s="52" t="s">
        <v>188</v>
      </c>
      <c r="E39" s="52"/>
      <c r="F39" s="52"/>
      <c r="G39" s="52" t="s">
        <v>189</v>
      </c>
      <c r="H39" s="54"/>
    </row>
    <row r="40" spans="1:8" ht="18" customHeight="1">
      <c r="A40" s="76"/>
      <c r="B40" s="78" t="s">
        <v>190</v>
      </c>
      <c r="C40" s="79" t="s">
        <v>191</v>
      </c>
      <c r="D40" s="52" t="s">
        <v>192</v>
      </c>
      <c r="E40" s="52"/>
      <c r="F40" s="52"/>
      <c r="G40" s="52" t="s">
        <v>193</v>
      </c>
      <c r="H40" s="54"/>
    </row>
    <row r="41" spans="1:8" ht="18" customHeight="1">
      <c r="A41" s="76"/>
      <c r="B41" s="78" t="s">
        <v>194</v>
      </c>
      <c r="C41" s="79" t="s">
        <v>195</v>
      </c>
      <c r="D41" s="52" t="s">
        <v>196</v>
      </c>
      <c r="E41" s="52"/>
      <c r="F41" s="52"/>
      <c r="G41" s="52" t="s">
        <v>197</v>
      </c>
      <c r="H41" s="54"/>
    </row>
    <row r="42" spans="1:8" ht="18" customHeight="1">
      <c r="A42" s="76"/>
      <c r="B42" s="78" t="s">
        <v>198</v>
      </c>
      <c r="C42" s="79" t="s">
        <v>199</v>
      </c>
      <c r="D42" s="52" t="s">
        <v>200</v>
      </c>
      <c r="E42" s="52"/>
      <c r="F42" s="52"/>
      <c r="G42" s="52" t="s">
        <v>201</v>
      </c>
      <c r="H42" s="54"/>
    </row>
    <row r="43" spans="1:8" ht="18" customHeight="1">
      <c r="A43" s="76"/>
      <c r="B43" s="78" t="s">
        <v>202</v>
      </c>
      <c r="C43" s="79" t="s">
        <v>203</v>
      </c>
      <c r="D43" s="52" t="s">
        <v>204</v>
      </c>
      <c r="E43" s="52"/>
      <c r="F43" s="52"/>
      <c r="G43" s="52" t="s">
        <v>201</v>
      </c>
      <c r="H43" s="54"/>
    </row>
    <row r="44" spans="1:8" ht="18" customHeight="1">
      <c r="A44" s="76"/>
      <c r="B44" s="78" t="s">
        <v>205</v>
      </c>
      <c r="C44" s="79" t="s">
        <v>206</v>
      </c>
      <c r="D44" s="52" t="s">
        <v>207</v>
      </c>
      <c r="E44" s="52"/>
      <c r="F44" s="52"/>
      <c r="G44" s="52" t="s">
        <v>208</v>
      </c>
      <c r="H44" s="54"/>
    </row>
    <row r="45" spans="1:8" ht="18" customHeight="1">
      <c r="A45" s="76"/>
      <c r="B45" s="78" t="s">
        <v>209</v>
      </c>
      <c r="C45" s="79" t="s">
        <v>210</v>
      </c>
      <c r="D45" s="52" t="s">
        <v>211</v>
      </c>
      <c r="E45" s="52"/>
      <c r="F45" s="52"/>
      <c r="G45" s="52" t="s">
        <v>208</v>
      </c>
      <c r="H45" s="54"/>
    </row>
    <row r="46" spans="1:8" ht="18" customHeight="1">
      <c r="A46" s="76"/>
      <c r="B46" s="78" t="s">
        <v>212</v>
      </c>
      <c r="C46" s="79" t="s">
        <v>213</v>
      </c>
      <c r="D46" s="52" t="s">
        <v>214</v>
      </c>
      <c r="E46" s="52"/>
      <c r="F46" s="52"/>
      <c r="G46" s="52" t="s">
        <v>215</v>
      </c>
      <c r="H46" s="54"/>
    </row>
    <row r="47" spans="1:8" ht="18" customHeight="1">
      <c r="A47" s="76"/>
      <c r="B47" s="78" t="s">
        <v>216</v>
      </c>
      <c r="C47" s="79" t="s">
        <v>217</v>
      </c>
      <c r="D47" s="52" t="s">
        <v>181</v>
      </c>
      <c r="E47" s="52"/>
      <c r="F47" s="52"/>
      <c r="G47" s="52" t="s">
        <v>218</v>
      </c>
      <c r="H47" s="54"/>
    </row>
    <row r="48" spans="1:8" ht="18" customHeight="1">
      <c r="A48" s="76"/>
      <c r="B48" s="78" t="s">
        <v>219</v>
      </c>
      <c r="C48" s="79" t="s">
        <v>220</v>
      </c>
      <c r="D48" s="52" t="s">
        <v>211</v>
      </c>
      <c r="E48" s="52"/>
      <c r="F48" s="52"/>
      <c r="G48" s="52" t="s">
        <v>208</v>
      </c>
      <c r="H48" s="54"/>
    </row>
    <row r="49" spans="1:8" ht="18" customHeight="1">
      <c r="A49" s="76"/>
      <c r="B49" s="78" t="s">
        <v>314</v>
      </c>
      <c r="C49" s="79" t="s">
        <v>382</v>
      </c>
      <c r="D49" s="52" t="s">
        <v>211</v>
      </c>
      <c r="E49" s="52"/>
      <c r="F49" s="52"/>
      <c r="G49" s="52" t="s">
        <v>208</v>
      </c>
      <c r="H49" s="54"/>
    </row>
    <row r="50" spans="1:8" ht="18" customHeight="1">
      <c r="A50" s="76"/>
      <c r="B50" s="78" t="s">
        <v>321</v>
      </c>
      <c r="C50" s="80" t="s">
        <v>409</v>
      </c>
      <c r="D50" s="81" t="s">
        <v>315</v>
      </c>
      <c r="E50" s="52"/>
      <c r="F50" s="52"/>
      <c r="G50" s="52" t="s">
        <v>215</v>
      </c>
      <c r="H50" s="82"/>
    </row>
    <row r="51" spans="1:8" ht="18" customHeight="1">
      <c r="A51" s="76"/>
      <c r="B51" s="78"/>
      <c r="C51" s="83"/>
      <c r="D51" s="81"/>
      <c r="E51" s="52"/>
      <c r="F51" s="52"/>
      <c r="G51" s="52"/>
      <c r="H51" s="82"/>
    </row>
    <row r="52" spans="1:8" ht="18" customHeight="1">
      <c r="A52" s="76" t="s">
        <v>221</v>
      </c>
      <c r="B52" s="84" t="s">
        <v>222</v>
      </c>
      <c r="C52" s="83"/>
      <c r="D52" s="81"/>
      <c r="E52" s="52"/>
      <c r="F52" s="85"/>
      <c r="G52" s="52"/>
      <c r="H52" s="82"/>
    </row>
    <row r="53" spans="1:8" ht="18" customHeight="1">
      <c r="A53" s="76"/>
      <c r="B53" s="78"/>
      <c r="C53" s="86"/>
      <c r="D53" s="81"/>
      <c r="E53" s="52"/>
      <c r="F53" s="52"/>
      <c r="G53" s="52"/>
      <c r="H53" s="82"/>
    </row>
    <row r="54" spans="1:8" ht="18" customHeight="1">
      <c r="A54" s="76"/>
      <c r="B54" s="78" t="s">
        <v>223</v>
      </c>
      <c r="C54" s="79" t="s">
        <v>224</v>
      </c>
      <c r="D54" s="52" t="s">
        <v>225</v>
      </c>
      <c r="E54" s="52"/>
      <c r="F54" s="52"/>
      <c r="G54" s="52" t="s">
        <v>226</v>
      </c>
      <c r="H54" s="54"/>
    </row>
    <row r="55" spans="1:8" ht="18" customHeight="1">
      <c r="A55" s="76"/>
      <c r="B55" s="78"/>
      <c r="C55" s="87"/>
      <c r="D55" s="88"/>
      <c r="E55" s="52"/>
      <c r="F55" s="52"/>
      <c r="G55" s="52"/>
      <c r="H55" s="82"/>
    </row>
    <row r="56" spans="1:8" ht="18" customHeight="1">
      <c r="A56" s="76" t="s">
        <v>227</v>
      </c>
      <c r="B56" s="84" t="s">
        <v>228</v>
      </c>
      <c r="C56" s="83"/>
      <c r="D56" s="81"/>
      <c r="E56" s="52"/>
      <c r="F56" s="85"/>
      <c r="G56" s="52"/>
      <c r="H56" s="82"/>
    </row>
    <row r="57" spans="1:8" ht="18" customHeight="1">
      <c r="A57" s="76"/>
      <c r="B57" s="78"/>
      <c r="C57" s="86"/>
      <c r="D57" s="81"/>
      <c r="E57" s="52"/>
      <c r="F57" s="52"/>
      <c r="G57" s="52"/>
      <c r="H57" s="82"/>
    </row>
    <row r="58" spans="1:8" ht="18" customHeight="1">
      <c r="A58" s="76"/>
      <c r="B58" s="78" t="s">
        <v>229</v>
      </c>
      <c r="C58" s="79" t="s">
        <v>230</v>
      </c>
      <c r="D58" s="52" t="s">
        <v>231</v>
      </c>
      <c r="E58" s="52"/>
      <c r="F58" s="78" t="s">
        <v>232</v>
      </c>
      <c r="G58" s="52" t="s">
        <v>233</v>
      </c>
      <c r="H58" s="54"/>
    </row>
    <row r="59" spans="1:8" ht="18" customHeight="1">
      <c r="A59" s="76"/>
      <c r="B59" s="78" t="s">
        <v>234</v>
      </c>
      <c r="C59" s="79" t="s">
        <v>235</v>
      </c>
      <c r="D59" s="52" t="s">
        <v>236</v>
      </c>
      <c r="E59" s="52"/>
      <c r="F59" s="78" t="s">
        <v>237</v>
      </c>
      <c r="G59" s="52" t="s">
        <v>233</v>
      </c>
      <c r="H59" s="54"/>
    </row>
    <row r="60" spans="1:8" ht="18" customHeight="1">
      <c r="A60" s="76"/>
      <c r="B60" s="78" t="s">
        <v>238</v>
      </c>
      <c r="C60" s="79" t="s">
        <v>235</v>
      </c>
      <c r="D60" s="52" t="s">
        <v>236</v>
      </c>
      <c r="E60" s="52"/>
      <c r="F60" s="78" t="s">
        <v>239</v>
      </c>
      <c r="G60" s="52" t="s">
        <v>233</v>
      </c>
      <c r="H60" s="54"/>
    </row>
    <row r="61" spans="1:8" ht="18" customHeight="1">
      <c r="A61" s="76"/>
      <c r="B61" s="78" t="s">
        <v>240</v>
      </c>
      <c r="C61" s="79" t="s">
        <v>241</v>
      </c>
      <c r="D61" s="52" t="s">
        <v>130</v>
      </c>
      <c r="E61" s="52"/>
      <c r="F61" s="78" t="s">
        <v>239</v>
      </c>
      <c r="G61" s="52" t="s">
        <v>233</v>
      </c>
      <c r="H61" s="54"/>
    </row>
    <row r="62" spans="1:8" ht="18" customHeight="1">
      <c r="A62" s="76"/>
      <c r="B62" s="78"/>
      <c r="C62" s="89"/>
      <c r="D62" s="88"/>
      <c r="E62" s="52"/>
      <c r="F62" s="52"/>
      <c r="G62" s="52"/>
      <c r="H62" s="82"/>
    </row>
    <row r="63" spans="1:8" ht="18" customHeight="1">
      <c r="A63" s="76" t="s">
        <v>242</v>
      </c>
      <c r="B63" s="84" t="s">
        <v>243</v>
      </c>
      <c r="C63" s="83"/>
      <c r="D63" s="81"/>
      <c r="E63" s="52"/>
      <c r="F63" s="85"/>
      <c r="G63" s="52"/>
      <c r="H63" s="82"/>
    </row>
    <row r="64" spans="1:8" ht="18" customHeight="1">
      <c r="A64" s="76"/>
      <c r="B64" s="78"/>
      <c r="C64" s="86"/>
      <c r="D64" s="81"/>
      <c r="E64" s="52"/>
      <c r="F64" s="52"/>
      <c r="G64" s="52"/>
      <c r="H64" s="82"/>
    </row>
    <row r="65" spans="1:8" ht="18" customHeight="1">
      <c r="A65" s="76"/>
      <c r="B65" s="78" t="s">
        <v>244</v>
      </c>
      <c r="C65" s="79" t="s">
        <v>245</v>
      </c>
      <c r="D65" s="52" t="s">
        <v>246</v>
      </c>
      <c r="E65" s="52"/>
      <c r="F65" s="52"/>
      <c r="G65" s="52" t="s">
        <v>208</v>
      </c>
      <c r="H65" s="54"/>
    </row>
    <row r="66" spans="1:8" ht="18" customHeight="1">
      <c r="A66" s="76"/>
      <c r="B66" s="78" t="s">
        <v>247</v>
      </c>
      <c r="C66" s="79" t="s">
        <v>322</v>
      </c>
      <c r="D66" s="52" t="s">
        <v>248</v>
      </c>
      <c r="E66" s="52"/>
      <c r="F66" s="52"/>
      <c r="G66" s="52" t="s">
        <v>208</v>
      </c>
      <c r="H66" s="54"/>
    </row>
    <row r="67" spans="1:8" ht="18" customHeight="1">
      <c r="A67" s="76"/>
      <c r="B67" s="78"/>
      <c r="C67" s="79"/>
      <c r="D67" s="52"/>
      <c r="E67" s="52"/>
      <c r="F67" s="52"/>
      <c r="G67" s="52"/>
      <c r="H67" s="82"/>
    </row>
    <row r="68" spans="1:8" ht="18" customHeight="1">
      <c r="A68" s="76" t="s">
        <v>249</v>
      </c>
      <c r="B68" s="84" t="s">
        <v>327</v>
      </c>
      <c r="C68" s="79"/>
      <c r="D68" s="52"/>
      <c r="E68" s="52"/>
      <c r="F68" s="52"/>
      <c r="G68" s="52"/>
      <c r="H68" s="82"/>
    </row>
    <row r="69" spans="1:8" ht="18" customHeight="1">
      <c r="A69" s="76"/>
      <c r="B69" s="84"/>
      <c r="C69" s="79"/>
      <c r="D69" s="52"/>
      <c r="E69" s="52"/>
      <c r="F69" s="52"/>
      <c r="G69" s="52"/>
      <c r="H69" s="82"/>
    </row>
    <row r="70" spans="1:8" ht="18" customHeight="1">
      <c r="A70" s="76"/>
      <c r="B70" s="78" t="s">
        <v>329</v>
      </c>
      <c r="C70" s="79" t="s">
        <v>330</v>
      </c>
      <c r="D70" s="52" t="s">
        <v>331</v>
      </c>
      <c r="E70" s="52"/>
      <c r="F70" s="52"/>
      <c r="G70" s="52"/>
      <c r="H70" s="82"/>
    </row>
    <row r="71" spans="1:8" ht="18" customHeight="1">
      <c r="A71" s="76"/>
      <c r="B71" s="78" t="s">
        <v>358</v>
      </c>
      <c r="C71" s="79" t="s">
        <v>360</v>
      </c>
      <c r="D71" s="52" t="s">
        <v>359</v>
      </c>
      <c r="E71" s="52"/>
      <c r="F71" s="52"/>
      <c r="G71" s="52"/>
      <c r="H71" s="82"/>
    </row>
    <row r="72" spans="1:8" ht="18" customHeight="1">
      <c r="A72" s="76"/>
      <c r="B72" s="100"/>
      <c r="C72" s="79"/>
      <c r="D72" s="67"/>
      <c r="E72" s="67"/>
      <c r="F72" s="52"/>
      <c r="G72" s="52"/>
      <c r="H72" s="82"/>
    </row>
    <row r="73" spans="1:8" ht="18" customHeight="1">
      <c r="A73" s="76" t="s">
        <v>251</v>
      </c>
      <c r="B73" s="79" t="s">
        <v>250</v>
      </c>
      <c r="C73" s="90"/>
      <c r="D73" s="91"/>
      <c r="E73" s="91"/>
      <c r="F73" s="78"/>
      <c r="G73" s="78"/>
      <c r="H73" s="82"/>
    </row>
    <row r="74" spans="1:8" ht="18" customHeight="1">
      <c r="A74" s="76" t="s">
        <v>317</v>
      </c>
      <c r="B74" s="79" t="s">
        <v>316</v>
      </c>
      <c r="C74" s="90"/>
      <c r="D74" s="91"/>
      <c r="E74" s="91"/>
      <c r="F74" s="78"/>
      <c r="G74" s="78"/>
      <c r="H74" s="82"/>
    </row>
    <row r="75" spans="1:8" ht="18" customHeight="1">
      <c r="A75" s="76" t="s">
        <v>328</v>
      </c>
      <c r="B75" s="79" t="s">
        <v>363</v>
      </c>
      <c r="C75" s="90"/>
      <c r="D75" s="91"/>
      <c r="E75" s="91"/>
      <c r="F75" s="78"/>
      <c r="G75" s="78"/>
      <c r="H75" s="82"/>
    </row>
    <row r="76" spans="1:8" ht="18" customHeight="1" thickBot="1">
      <c r="A76" s="92"/>
      <c r="B76" s="93"/>
      <c r="C76" s="94"/>
      <c r="D76" s="93"/>
      <c r="E76" s="93"/>
      <c r="F76" s="307"/>
      <c r="G76" s="93"/>
      <c r="H76" s="95"/>
    </row>
    <row r="77" spans="1:8">
      <c r="A77" s="96"/>
      <c r="B77" s="96"/>
      <c r="C77" s="97"/>
      <c r="D77" s="96"/>
      <c r="E77" s="96"/>
      <c r="F77" s="96"/>
      <c r="G77" s="96"/>
      <c r="H77" s="96"/>
    </row>
    <row r="78" spans="1:8">
      <c r="A78" s="96"/>
      <c r="B78" s="96"/>
      <c r="C78" s="97"/>
      <c r="D78" s="96"/>
      <c r="E78" s="96"/>
      <c r="F78" s="96"/>
      <c r="G78" s="96"/>
      <c r="H78" s="96"/>
    </row>
    <row r="79" spans="1:8">
      <c r="A79" s="96"/>
      <c r="B79" s="96"/>
      <c r="C79" s="97"/>
      <c r="D79" s="96"/>
      <c r="E79" s="96"/>
      <c r="F79" s="96"/>
      <c r="G79" s="96"/>
      <c r="H79" s="96"/>
    </row>
  </sheetData>
  <mergeCells count="5">
    <mergeCell ref="F10:G10"/>
    <mergeCell ref="A12:F12"/>
    <mergeCell ref="A14:H14"/>
    <mergeCell ref="E9:G9"/>
    <mergeCell ref="A1:H7"/>
  </mergeCells>
  <phoneticPr fontId="0" type="noConversion"/>
  <hyperlinks>
    <hyperlink ref="H19" location="Контакты!A1" display="Контакты"/>
    <hyperlink ref="B75" location="приплаты!A1" tooltip="ПРИПЛАТЫ" display="Приплаты и условия поставки"/>
    <hyperlink ref="C25" location="'2'!A1" tooltip="2688-80" display="2688-80"/>
    <hyperlink ref="C27" location="'3'!A1" tooltip="3063" display="3063-80 "/>
    <hyperlink ref="C29" location="'4'!A1" display="3066-80"/>
    <hyperlink ref="C30" location="'4'!D38" tooltip="3067" display="3067-88 "/>
    <hyperlink ref="C31" location="'4'!D63" tooltip="3068" display="3068-88 "/>
    <hyperlink ref="C32" location="'5'!A1" display="3069-80"/>
    <hyperlink ref="C33" location="'5'!D36" tooltip="3070" display="3070-88 "/>
    <hyperlink ref="C35" location="'6'!A1" display="3077-80 "/>
    <hyperlink ref="C36" location="'6'!D36" tooltip="3079-80" display="3079-80 "/>
    <hyperlink ref="C37" location="'7'!A1" tooltip="3081" display="3081-80 "/>
    <hyperlink ref="C38" location="'7'!D29" tooltip="3083" display="3083-80 "/>
    <hyperlink ref="C39" location="'8'!D23" display="3089-80 "/>
    <hyperlink ref="C40" location="'8'!D45" display="3093-80"/>
    <hyperlink ref="C41" location="'8'!D54" tooltip="3097" display="3097-80"/>
    <hyperlink ref="C42" location="'9'!A1" tooltip="7665" display="7665-80 "/>
    <hyperlink ref="C43" location="'9'!D23" tooltip="7667" display="7667-80 "/>
    <hyperlink ref="C44" location="'10'!A1" tooltip="7668" display="7668-80"/>
    <hyperlink ref="C45" location="'11'!A1" tooltip="7669" display="7669-80 "/>
    <hyperlink ref="C46" location="'12'!A1" tooltip="7681" display="7681-80 "/>
    <hyperlink ref="C47" location="'12'!A1" tooltip="14954" display="14954-80 "/>
    <hyperlink ref="C48" location="'11'!A1" tooltip="ТУ 118" display="14-173-118-2002"/>
    <hyperlink ref="C54" location="'8'!A1" tooltip="3088" display="3088-80 "/>
    <hyperlink ref="C58" location="'2172'!A1" display="2172-80"/>
    <hyperlink ref="C59" location="'2172'!A1" display="2172-80 "/>
    <hyperlink ref="C60" location="'2172'!A1" display="2172-80 "/>
    <hyperlink ref="C61" location="'2172'!A1" display="2172-80  "/>
    <hyperlink ref="C65" location="'13'!A1" tooltip="16853-88" display="16853-88 "/>
    <hyperlink ref="C66" location="'13'!A1" tooltip="16853-88" display="16853-89"/>
    <hyperlink ref="H18" location="контакты!A1" display="Адрес"/>
    <hyperlink ref="C65:C66" location="'13'!A1" display="16853-88 "/>
    <hyperlink ref="C58:C61" location="'1'!A1" tooltip="2172" display="2172-80"/>
    <hyperlink ref="C26" location="'2'!D41" display="3062-80 "/>
    <hyperlink ref="C28" location="'3'!D38" tooltip="3064" display="3064-80 "/>
    <hyperlink ref="C50" location="'12'!D54" tooltip="16828" display="16828-80"/>
    <hyperlink ref="B74" location="'типы смазок'!A1" display="Типы смазок"/>
    <hyperlink ref="C49" location="'11'!D44" tooltip="ТУ 14-173-040-2008" display="ТУ 14-173-040-2008"/>
    <hyperlink ref="C34" location="'5'!D54" tooltip="3071" display="3071-88 "/>
    <hyperlink ref="C70" location="'14'!A1" display="ТУ 14-173-035-2010"/>
    <hyperlink ref="C71" location="'14'!A1" display="ТУ 14-173-035-2010"/>
    <hyperlink ref="B73" location="'15'!A1" tooltip="ПЕРЕЧЕНЬ" display="Дополнительный перечень продукции"/>
  </hyperlinks>
  <printOptions horizontalCentered="1"/>
  <pageMargins left="0.78740157480314965" right="0.39370078740157483" top="0.39370078740157483" bottom="0.39370078740157483" header="0" footer="0"/>
  <pageSetup paperSize="9" scale="60" orientation="portrait" horizontalDpi="4294967292" r:id="rId1"/>
  <headerFooter alignWithMargins="0">
    <oddFooter>&amp;C&amp;F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F60"/>
  <sheetViews>
    <sheetView zoomScaleNormal="100" zoomScaleSheetLayoutView="75" workbookViewId="0">
      <selection activeCell="C26" sqref="C26"/>
    </sheetView>
  </sheetViews>
  <sheetFormatPr defaultColWidth="8.85546875" defaultRowHeight="12.75"/>
  <cols>
    <col min="1" max="1" width="10.140625" style="179" customWidth="1"/>
    <col min="2" max="2" width="20.5703125" style="179" customWidth="1"/>
    <col min="3" max="3" width="29.5703125" style="180" customWidth="1"/>
    <col min="4" max="4" width="28.28515625" style="180" customWidth="1"/>
    <col min="5" max="5" width="8.85546875" style="181"/>
    <col min="6" max="6" width="8.85546875" style="180"/>
    <col min="7" max="16384" width="8.85546875" style="179"/>
  </cols>
  <sheetData>
    <row r="1" spans="1:6" s="119" customFormat="1">
      <c r="C1" s="120"/>
      <c r="D1" s="122" t="str">
        <f>оглавление!F16</f>
        <v>01.04.2020 г.</v>
      </c>
      <c r="E1" s="175"/>
      <c r="F1" s="120"/>
    </row>
    <row r="2" spans="1:6" s="119" customFormat="1">
      <c r="A2" s="360" t="s">
        <v>25</v>
      </c>
      <c r="B2" s="361"/>
      <c r="C2" s="362"/>
      <c r="D2" s="363" t="s">
        <v>27</v>
      </c>
      <c r="E2" s="102" t="s">
        <v>65</v>
      </c>
      <c r="F2" s="120"/>
    </row>
    <row r="3" spans="1:6" s="119" customFormat="1">
      <c r="A3" s="364" t="s">
        <v>28</v>
      </c>
      <c r="B3" s="365"/>
      <c r="C3" s="366"/>
      <c r="D3" s="363"/>
      <c r="E3" s="175"/>
      <c r="F3" s="120"/>
    </row>
    <row r="4" spans="1:6" s="119" customFormat="1" ht="29.45" customHeight="1">
      <c r="A4" s="354" t="s">
        <v>0</v>
      </c>
      <c r="B4" s="354" t="s">
        <v>4</v>
      </c>
      <c r="C4" s="214" t="s">
        <v>319</v>
      </c>
      <c r="D4" s="215" t="s">
        <v>67</v>
      </c>
      <c r="E4" s="175"/>
      <c r="F4" s="120"/>
    </row>
    <row r="5" spans="1:6" s="119" customFormat="1">
      <c r="A5" s="350"/>
      <c r="B5" s="350"/>
      <c r="C5" s="351" t="s">
        <v>5</v>
      </c>
      <c r="D5" s="351"/>
      <c r="E5" s="175"/>
      <c r="F5" s="120"/>
    </row>
    <row r="6" spans="1:6" s="119" customFormat="1" ht="15" customHeight="1">
      <c r="A6" s="176">
        <v>6.4</v>
      </c>
      <c r="B6" s="176">
        <v>167.7</v>
      </c>
      <c r="C6" s="177">
        <v>37.81</v>
      </c>
      <c r="D6" s="190">
        <f>(C6*1000)*(1000/B6)</f>
        <v>225462.13476446035</v>
      </c>
      <c r="E6" s="175"/>
      <c r="F6" s="120"/>
    </row>
    <row r="7" spans="1:6" s="119" customFormat="1" ht="15" customHeight="1">
      <c r="A7" s="176">
        <v>7.7</v>
      </c>
      <c r="B7" s="176">
        <v>238.5</v>
      </c>
      <c r="C7" s="177">
        <v>46.58</v>
      </c>
      <c r="D7" s="190">
        <f t="shared" ref="D7:D28" si="0">(C7*1000)*(1000/B7)</f>
        <v>195303.98322851156</v>
      </c>
      <c r="E7" s="175"/>
      <c r="F7" s="120"/>
    </row>
    <row r="8" spans="1:6" s="119" customFormat="1" ht="15" customHeight="1">
      <c r="A8" s="176">
        <v>8.6</v>
      </c>
      <c r="B8" s="176">
        <v>315.8</v>
      </c>
      <c r="C8" s="177">
        <v>58.97</v>
      </c>
      <c r="D8" s="190">
        <f t="shared" si="0"/>
        <v>186732.10892970234</v>
      </c>
      <c r="E8" s="175"/>
      <c r="F8" s="120"/>
    </row>
    <row r="9" spans="1:6" s="119" customFormat="1" ht="15" customHeight="1">
      <c r="A9" s="176">
        <v>10</v>
      </c>
      <c r="B9" s="176">
        <v>421.5</v>
      </c>
      <c r="C9" s="177">
        <v>72.02</v>
      </c>
      <c r="D9" s="190">
        <f t="shared" si="0"/>
        <v>170865.95492289442</v>
      </c>
      <c r="E9" s="175"/>
      <c r="F9" s="120"/>
    </row>
    <row r="10" spans="1:6" s="119" customFormat="1" ht="15" customHeight="1">
      <c r="A10" s="176">
        <v>11.5</v>
      </c>
      <c r="B10" s="176">
        <v>529.5</v>
      </c>
      <c r="C10" s="177">
        <v>83.76</v>
      </c>
      <c r="D10" s="190">
        <f t="shared" si="0"/>
        <v>158186.9688385269</v>
      </c>
      <c r="E10" s="175"/>
      <c r="F10" s="120"/>
    </row>
    <row r="11" spans="1:6" s="119" customFormat="1" ht="15" customHeight="1">
      <c r="A11" s="176">
        <v>12.5</v>
      </c>
      <c r="B11" s="176">
        <v>650</v>
      </c>
      <c r="C11" s="177">
        <v>95.28</v>
      </c>
      <c r="D11" s="190">
        <f t="shared" si="0"/>
        <v>146584.6153846154</v>
      </c>
      <c r="E11" s="175"/>
      <c r="F11" s="120"/>
    </row>
    <row r="12" spans="1:6" s="119" customFormat="1" ht="15" customHeight="1">
      <c r="A12" s="176">
        <v>14</v>
      </c>
      <c r="B12" s="176">
        <v>782.5</v>
      </c>
      <c r="C12" s="177">
        <v>104</v>
      </c>
      <c r="D12" s="190">
        <f t="shared" si="0"/>
        <v>132907.34824281151</v>
      </c>
      <c r="E12" s="175"/>
      <c r="F12" s="120"/>
    </row>
    <row r="13" spans="1:6" s="119" customFormat="1" ht="15" customHeight="1">
      <c r="A13" s="176">
        <v>15</v>
      </c>
      <c r="B13" s="176">
        <v>927.6</v>
      </c>
      <c r="C13" s="177">
        <v>123.13</v>
      </c>
      <c r="D13" s="190">
        <f t="shared" si="0"/>
        <v>132740.40534713239</v>
      </c>
      <c r="E13" s="175"/>
      <c r="F13" s="120"/>
    </row>
    <row r="14" spans="1:6" s="119" customFormat="1" ht="15" customHeight="1">
      <c r="A14" s="176">
        <v>16.5</v>
      </c>
      <c r="B14" s="176">
        <v>1085</v>
      </c>
      <c r="C14" s="177">
        <v>136.15</v>
      </c>
      <c r="D14" s="190">
        <f t="shared" si="0"/>
        <v>125483.87096774194</v>
      </c>
      <c r="E14" s="175"/>
      <c r="F14" s="120"/>
    </row>
    <row r="15" spans="1:6" s="119" customFormat="1" ht="15" customHeight="1">
      <c r="A15" s="176">
        <v>17.5</v>
      </c>
      <c r="B15" s="176">
        <v>1255</v>
      </c>
      <c r="C15" s="177">
        <v>150.53</v>
      </c>
      <c r="D15" s="190">
        <f t="shared" si="0"/>
        <v>119944.22310756972</v>
      </c>
      <c r="E15" s="175"/>
      <c r="F15" s="120"/>
    </row>
    <row r="16" spans="1:6" s="119" customFormat="1" ht="15" customHeight="1">
      <c r="A16" s="176">
        <v>19</v>
      </c>
      <c r="B16" s="176">
        <v>1485</v>
      </c>
      <c r="C16" s="177">
        <v>176.38</v>
      </c>
      <c r="D16" s="190">
        <f t="shared" si="0"/>
        <v>118774.41077441078</v>
      </c>
      <c r="E16" s="175"/>
      <c r="F16" s="120"/>
    </row>
    <row r="17" spans="1:6" s="119" customFormat="1" ht="15" customHeight="1">
      <c r="A17" s="176">
        <v>20.5</v>
      </c>
      <c r="B17" s="176">
        <v>1681</v>
      </c>
      <c r="C17" s="177">
        <v>194.14</v>
      </c>
      <c r="D17" s="190">
        <f t="shared" si="0"/>
        <v>115490.77929803687</v>
      </c>
      <c r="E17" s="175"/>
      <c r="F17" s="120"/>
    </row>
    <row r="18" spans="1:6" s="119" customFormat="1" ht="15" customHeight="1">
      <c r="A18" s="176">
        <v>21.5</v>
      </c>
      <c r="B18" s="176">
        <v>1890</v>
      </c>
      <c r="C18" s="177">
        <v>209.46</v>
      </c>
      <c r="D18" s="190">
        <f t="shared" si="0"/>
        <v>110825.39682539682</v>
      </c>
      <c r="E18" s="175"/>
      <c r="F18" s="120"/>
    </row>
    <row r="19" spans="1:6" s="119" customFormat="1" ht="15" customHeight="1">
      <c r="A19" s="176">
        <v>22.5</v>
      </c>
      <c r="B19" s="176">
        <v>2115</v>
      </c>
      <c r="C19" s="177">
        <v>232.4</v>
      </c>
      <c r="D19" s="190">
        <f t="shared" si="0"/>
        <v>109881.79669030734</v>
      </c>
      <c r="E19" s="175"/>
      <c r="F19" s="120"/>
    </row>
    <row r="20" spans="1:6" s="119" customFormat="1" ht="15" customHeight="1">
      <c r="A20" s="176">
        <v>25</v>
      </c>
      <c r="B20" s="176">
        <v>2560</v>
      </c>
      <c r="C20" s="177">
        <v>279.95999999999998</v>
      </c>
      <c r="D20" s="190">
        <f t="shared" si="0"/>
        <v>109359.375</v>
      </c>
      <c r="E20" s="175"/>
      <c r="F20" s="120"/>
    </row>
    <row r="21" spans="1:6" s="119" customFormat="1" ht="15" customHeight="1">
      <c r="A21" s="176">
        <v>27.5</v>
      </c>
      <c r="B21" s="176">
        <v>3050</v>
      </c>
      <c r="C21" s="177">
        <v>329.83</v>
      </c>
      <c r="D21" s="190">
        <f t="shared" si="0"/>
        <v>108140.98360655736</v>
      </c>
      <c r="E21" s="175"/>
      <c r="F21" s="120"/>
    </row>
    <row r="22" spans="1:6" s="119" customFormat="1" ht="15" customHeight="1">
      <c r="A22" s="176">
        <v>29.5</v>
      </c>
      <c r="B22" s="176">
        <v>3630</v>
      </c>
      <c r="C22" s="177">
        <v>392.15</v>
      </c>
      <c r="D22" s="190">
        <f t="shared" si="0"/>
        <v>108030.30303030304</v>
      </c>
      <c r="E22" s="175"/>
      <c r="F22" s="120"/>
    </row>
    <row r="23" spans="1:6" s="119" customFormat="1" ht="15" customHeight="1">
      <c r="A23" s="176">
        <v>31.5</v>
      </c>
      <c r="B23" s="176">
        <v>4251</v>
      </c>
      <c r="C23" s="177">
        <v>458.18</v>
      </c>
      <c r="D23" s="190">
        <f t="shared" si="0"/>
        <v>107781.69842390026</v>
      </c>
      <c r="E23" s="175"/>
      <c r="F23" s="120"/>
    </row>
    <row r="24" spans="1:6" s="119" customFormat="1" ht="15" customHeight="1">
      <c r="A24" s="176">
        <v>34</v>
      </c>
      <c r="B24" s="176">
        <v>4923</v>
      </c>
      <c r="C24" s="177">
        <v>530.17999999999995</v>
      </c>
      <c r="D24" s="190">
        <f t="shared" si="0"/>
        <v>107694.49522648791</v>
      </c>
      <c r="E24" s="175"/>
      <c r="F24" s="120"/>
    </row>
    <row r="25" spans="1:6" s="119" customFormat="1" ht="15" customHeight="1">
      <c r="A25" s="176">
        <v>35.5</v>
      </c>
      <c r="B25" s="176">
        <v>5415</v>
      </c>
      <c r="C25" s="177">
        <v>582.51</v>
      </c>
      <c r="D25" s="190">
        <f t="shared" si="0"/>
        <v>107573.40720221607</v>
      </c>
      <c r="E25" s="175"/>
      <c r="F25" s="120"/>
    </row>
    <row r="26" spans="1:6" s="119" customFormat="1" ht="15" customHeight="1">
      <c r="A26" s="176">
        <v>38</v>
      </c>
      <c r="B26" s="176">
        <v>5935</v>
      </c>
      <c r="C26" s="177">
        <v>636.08000000000004</v>
      </c>
      <c r="D26" s="190">
        <f t="shared" si="0"/>
        <v>107174.38921651221</v>
      </c>
      <c r="E26" s="175"/>
      <c r="F26" s="120"/>
    </row>
    <row r="27" spans="1:6" s="119" customFormat="1" ht="15" customHeight="1">
      <c r="A27" s="176">
        <v>40.5</v>
      </c>
      <c r="B27" s="176">
        <v>6723</v>
      </c>
      <c r="C27" s="177">
        <v>720.01</v>
      </c>
      <c r="D27" s="190">
        <f t="shared" si="0"/>
        <v>107096.53428528931</v>
      </c>
      <c r="E27" s="175"/>
      <c r="F27" s="120"/>
    </row>
    <row r="28" spans="1:6" s="119" customFormat="1" ht="15" customHeight="1">
      <c r="A28" s="176">
        <v>43</v>
      </c>
      <c r="B28" s="176">
        <v>7585</v>
      </c>
      <c r="C28" s="177">
        <v>807.29</v>
      </c>
      <c r="D28" s="190">
        <f t="shared" si="0"/>
        <v>106432.43243243243</v>
      </c>
      <c r="E28" s="175"/>
      <c r="F28" s="120"/>
    </row>
    <row r="29" spans="1:6" s="119" customFormat="1" ht="16.149999999999999" customHeight="1">
      <c r="A29" s="194"/>
      <c r="B29" s="194"/>
      <c r="C29" s="195"/>
      <c r="D29" s="195"/>
      <c r="E29" s="175"/>
      <c r="F29" s="120"/>
    </row>
    <row r="30" spans="1:6" s="119" customFormat="1" ht="15" customHeight="1">
      <c r="A30" s="194"/>
      <c r="B30" s="194"/>
      <c r="C30" s="195"/>
      <c r="D30" s="122"/>
      <c r="E30" s="175"/>
      <c r="F30" s="120"/>
    </row>
    <row r="31" spans="1:6" s="119" customFormat="1">
      <c r="A31" s="360" t="s">
        <v>64</v>
      </c>
      <c r="B31" s="382"/>
      <c r="C31" s="383"/>
      <c r="D31" s="363" t="s">
        <v>63</v>
      </c>
      <c r="E31" s="102" t="s">
        <v>65</v>
      </c>
      <c r="F31" s="120"/>
    </row>
    <row r="32" spans="1:6" s="119" customFormat="1">
      <c r="A32" s="364" t="s">
        <v>320</v>
      </c>
      <c r="B32" s="384"/>
      <c r="C32" s="385"/>
      <c r="D32" s="363"/>
      <c r="E32" s="175"/>
      <c r="F32" s="120"/>
    </row>
    <row r="33" spans="1:6" s="119" customFormat="1" ht="28.15" customHeight="1">
      <c r="A33" s="380" t="s">
        <v>0</v>
      </c>
      <c r="B33" s="380" t="s">
        <v>4</v>
      </c>
      <c r="C33" s="196" t="s">
        <v>319</v>
      </c>
      <c r="D33" s="197" t="s">
        <v>69</v>
      </c>
      <c r="E33" s="175"/>
      <c r="F33" s="120"/>
    </row>
    <row r="34" spans="1:6" s="119" customFormat="1">
      <c r="A34" s="381"/>
      <c r="B34" s="381"/>
      <c r="C34" s="351" t="s">
        <v>5</v>
      </c>
      <c r="D34" s="351"/>
      <c r="E34" s="175"/>
      <c r="F34" s="120"/>
    </row>
    <row r="35" spans="1:6" s="119" customFormat="1">
      <c r="A35" s="219">
        <v>6.5</v>
      </c>
      <c r="B35" s="198">
        <v>125</v>
      </c>
      <c r="C35" s="177">
        <v>63.47</v>
      </c>
      <c r="D35" s="190">
        <f t="shared" ref="D35:D59" si="1">(C35*1000)*(1000/B35)</f>
        <v>507760</v>
      </c>
      <c r="E35" s="175"/>
      <c r="F35" s="120"/>
    </row>
    <row r="36" spans="1:6" s="119" customFormat="1">
      <c r="A36" s="219">
        <v>7.2</v>
      </c>
      <c r="B36" s="198">
        <v>160.5</v>
      </c>
      <c r="C36" s="177">
        <v>70.77</v>
      </c>
      <c r="D36" s="190">
        <f t="shared" si="1"/>
        <v>440934.57943925232</v>
      </c>
      <c r="E36" s="175"/>
      <c r="F36" s="120"/>
    </row>
    <row r="37" spans="1:6" s="119" customFormat="1">
      <c r="A37" s="219">
        <v>8.6</v>
      </c>
      <c r="B37" s="198">
        <v>220</v>
      </c>
      <c r="C37" s="177">
        <v>79.06</v>
      </c>
      <c r="D37" s="190">
        <f t="shared" si="1"/>
        <v>359363.63636363641</v>
      </c>
      <c r="E37" s="175"/>
      <c r="F37" s="120"/>
    </row>
    <row r="38" spans="1:6" s="119" customFormat="1">
      <c r="A38" s="219">
        <v>9.5</v>
      </c>
      <c r="B38" s="198">
        <v>274</v>
      </c>
      <c r="C38" s="177">
        <v>87.34</v>
      </c>
      <c r="D38" s="190">
        <f t="shared" si="1"/>
        <v>318759.12408759125</v>
      </c>
      <c r="E38" s="175"/>
      <c r="F38" s="120"/>
    </row>
    <row r="39" spans="1:6" s="119" customFormat="1">
      <c r="A39" s="199">
        <v>11.5</v>
      </c>
      <c r="B39" s="198">
        <v>405.5</v>
      </c>
      <c r="C39" s="177">
        <v>123.03</v>
      </c>
      <c r="D39" s="190">
        <f t="shared" si="1"/>
        <v>303403.205918619</v>
      </c>
      <c r="E39" s="175"/>
      <c r="F39" s="120"/>
    </row>
    <row r="40" spans="1:6" s="119" customFormat="1">
      <c r="A40" s="199">
        <v>13.5</v>
      </c>
      <c r="B40" s="198">
        <v>534</v>
      </c>
      <c r="C40" s="177">
        <v>148.69999999999999</v>
      </c>
      <c r="D40" s="190">
        <f t="shared" si="1"/>
        <v>278464.41947565542</v>
      </c>
      <c r="E40" s="175"/>
      <c r="F40" s="120"/>
    </row>
    <row r="41" spans="1:6" s="119" customFormat="1" ht="15" customHeight="1">
      <c r="A41" s="199">
        <v>15</v>
      </c>
      <c r="B41" s="198">
        <v>682</v>
      </c>
      <c r="C41" s="177">
        <v>180.98</v>
      </c>
      <c r="D41" s="190">
        <f t="shared" si="1"/>
        <v>265366.56891495601</v>
      </c>
      <c r="E41" s="175"/>
      <c r="F41" s="120"/>
    </row>
    <row r="42" spans="1:6" s="119" customFormat="1">
      <c r="A42" s="199">
        <v>17</v>
      </c>
      <c r="B42" s="198">
        <v>889.5</v>
      </c>
      <c r="C42" s="177">
        <v>217.28</v>
      </c>
      <c r="D42" s="190">
        <f t="shared" si="1"/>
        <v>244272.06295671727</v>
      </c>
      <c r="E42" s="175"/>
      <c r="F42" s="120"/>
    </row>
    <row r="43" spans="1:6" s="119" customFormat="1">
      <c r="A43" s="199">
        <v>19</v>
      </c>
      <c r="B43" s="198">
        <v>1016</v>
      </c>
      <c r="C43" s="177">
        <v>244.74</v>
      </c>
      <c r="D43" s="190">
        <f t="shared" si="1"/>
        <v>240885.82677165355</v>
      </c>
      <c r="E43" s="175"/>
      <c r="F43" s="120"/>
    </row>
    <row r="44" spans="1:6" s="119" customFormat="1">
      <c r="A44" s="199">
        <v>21</v>
      </c>
      <c r="B44" s="198">
        <v>1260</v>
      </c>
      <c r="C44" s="177">
        <v>291.02</v>
      </c>
      <c r="D44" s="190">
        <f t="shared" si="1"/>
        <v>230968.25396825396</v>
      </c>
      <c r="E44" s="175"/>
      <c r="F44" s="120"/>
    </row>
    <row r="45" spans="1:6" s="119" customFormat="1">
      <c r="A45" s="199">
        <v>23</v>
      </c>
      <c r="B45" s="198">
        <v>1533</v>
      </c>
      <c r="C45" s="177">
        <v>340.55</v>
      </c>
      <c r="D45" s="190">
        <f t="shared" si="1"/>
        <v>222146.11872146119</v>
      </c>
      <c r="E45" s="175"/>
      <c r="F45" s="120"/>
    </row>
    <row r="46" spans="1:6" s="119" customFormat="1">
      <c r="A46" s="189">
        <v>25</v>
      </c>
      <c r="B46" s="198">
        <v>1766</v>
      </c>
      <c r="C46" s="177">
        <v>383.5</v>
      </c>
      <c r="D46" s="190">
        <f t="shared" si="1"/>
        <v>217157.41789354474</v>
      </c>
      <c r="E46" s="175"/>
      <c r="F46" s="120"/>
    </row>
    <row r="47" spans="1:6" s="119" customFormat="1">
      <c r="A47" s="199">
        <v>26.5</v>
      </c>
      <c r="B47" s="198">
        <v>2018</v>
      </c>
      <c r="C47" s="177">
        <v>430.71</v>
      </c>
      <c r="D47" s="190">
        <f t="shared" si="1"/>
        <v>213434.0931615461</v>
      </c>
      <c r="E47" s="175"/>
      <c r="F47" s="120"/>
    </row>
    <row r="48" spans="1:6" s="119" customFormat="1">
      <c r="A48" s="199">
        <v>28.5</v>
      </c>
      <c r="B48" s="198">
        <v>2360</v>
      </c>
      <c r="C48" s="177">
        <v>494.23</v>
      </c>
      <c r="D48" s="190">
        <f t="shared" si="1"/>
        <v>209419.49152542371</v>
      </c>
      <c r="E48" s="175"/>
      <c r="F48" s="120"/>
    </row>
    <row r="49" spans="1:6" s="119" customFormat="1">
      <c r="A49" s="199">
        <v>30.5</v>
      </c>
      <c r="B49" s="198">
        <v>2650</v>
      </c>
      <c r="C49" s="177">
        <v>546.53</v>
      </c>
      <c r="D49" s="190">
        <f t="shared" si="1"/>
        <v>206237.73584905663</v>
      </c>
      <c r="E49" s="175"/>
      <c r="F49" s="120"/>
    </row>
    <row r="50" spans="1:6" s="119" customFormat="1">
      <c r="A50" s="199">
        <v>32.5</v>
      </c>
      <c r="B50" s="200">
        <v>2952</v>
      </c>
      <c r="C50" s="177">
        <v>602.58000000000004</v>
      </c>
      <c r="D50" s="190">
        <f t="shared" si="1"/>
        <v>204126.01626016261</v>
      </c>
      <c r="E50" s="175"/>
      <c r="F50" s="120"/>
    </row>
    <row r="51" spans="1:6" s="119" customFormat="1">
      <c r="A51" s="199">
        <v>34.5</v>
      </c>
      <c r="B51" s="198">
        <v>3360</v>
      </c>
      <c r="C51" s="177">
        <v>679.4</v>
      </c>
      <c r="D51" s="190">
        <f t="shared" si="1"/>
        <v>202202.38095238095</v>
      </c>
      <c r="E51" s="175"/>
      <c r="F51" s="120"/>
    </row>
    <row r="52" spans="1:6" s="119" customFormat="1">
      <c r="A52" s="199">
        <v>38</v>
      </c>
      <c r="B52" s="198">
        <v>4063</v>
      </c>
      <c r="C52" s="177">
        <v>810.74</v>
      </c>
      <c r="D52" s="190">
        <f t="shared" si="1"/>
        <v>199542.21018951514</v>
      </c>
      <c r="E52" s="175"/>
      <c r="F52" s="120"/>
    </row>
    <row r="53" spans="1:6" s="119" customFormat="1">
      <c r="A53" s="199">
        <v>42</v>
      </c>
      <c r="B53" s="198">
        <v>5045</v>
      </c>
      <c r="C53" s="177">
        <v>1000.07</v>
      </c>
      <c r="D53" s="190">
        <f t="shared" si="1"/>
        <v>198229.93062438056</v>
      </c>
      <c r="E53" s="175"/>
      <c r="F53" s="120"/>
    </row>
    <row r="54" spans="1:6" s="119" customFormat="1">
      <c r="A54" s="199">
        <v>46</v>
      </c>
      <c r="B54" s="198">
        <v>5900</v>
      </c>
      <c r="C54" s="177">
        <v>1145.76</v>
      </c>
      <c r="D54" s="190">
        <f t="shared" si="1"/>
        <v>194196.61016949153</v>
      </c>
      <c r="E54" s="175"/>
      <c r="F54" s="120"/>
    </row>
    <row r="55" spans="1:6" s="119" customFormat="1">
      <c r="A55" s="199">
        <v>48</v>
      </c>
      <c r="B55" s="198">
        <v>6470</v>
      </c>
      <c r="C55" s="177">
        <v>1249.8900000000001</v>
      </c>
      <c r="D55" s="190">
        <f t="shared" si="1"/>
        <v>193182.38021638332</v>
      </c>
      <c r="E55" s="175"/>
      <c r="F55" s="120"/>
    </row>
    <row r="56" spans="1:6" s="119" customFormat="1">
      <c r="A56" s="199">
        <v>50</v>
      </c>
      <c r="B56" s="198">
        <v>7070</v>
      </c>
      <c r="C56" s="177">
        <v>1361.18</v>
      </c>
      <c r="D56" s="190">
        <f t="shared" si="1"/>
        <v>192528.99575671853</v>
      </c>
      <c r="E56" s="175"/>
      <c r="F56" s="120"/>
    </row>
    <row r="57" spans="1:6" s="119" customFormat="1">
      <c r="A57" s="199">
        <v>53.5</v>
      </c>
      <c r="B57" s="198">
        <v>8070</v>
      </c>
      <c r="C57" s="177">
        <v>1546.96</v>
      </c>
      <c r="D57" s="190">
        <f t="shared" si="1"/>
        <v>191692.68897149939</v>
      </c>
      <c r="E57" s="175"/>
      <c r="F57" s="120"/>
    </row>
    <row r="58" spans="1:6" s="119" customFormat="1">
      <c r="A58" s="199">
        <v>57</v>
      </c>
      <c r="B58" s="200">
        <v>9988</v>
      </c>
      <c r="C58" s="177">
        <v>1796.41</v>
      </c>
      <c r="D58" s="190">
        <f t="shared" si="1"/>
        <v>179856.8281938326</v>
      </c>
      <c r="E58" s="175"/>
      <c r="F58" s="120"/>
    </row>
    <row r="59" spans="1:6" s="119" customFormat="1">
      <c r="A59" s="199">
        <v>61</v>
      </c>
      <c r="B59" s="200">
        <v>11205</v>
      </c>
      <c r="C59" s="177">
        <v>2007.96</v>
      </c>
      <c r="D59" s="190">
        <f t="shared" si="1"/>
        <v>179202.14190093707</v>
      </c>
      <c r="E59" s="175"/>
      <c r="F59" s="120"/>
    </row>
    <row r="60" spans="1:6">
      <c r="E60" s="175"/>
    </row>
  </sheetData>
  <mergeCells count="12">
    <mergeCell ref="D2:D3"/>
    <mergeCell ref="A3:C3"/>
    <mergeCell ref="A4:A5"/>
    <mergeCell ref="B4:B5"/>
    <mergeCell ref="C5:D5"/>
    <mergeCell ref="A2:C2"/>
    <mergeCell ref="A33:A34"/>
    <mergeCell ref="B33:B34"/>
    <mergeCell ref="A31:C31"/>
    <mergeCell ref="D31:D32"/>
    <mergeCell ref="A32:C32"/>
    <mergeCell ref="C34:D34"/>
  </mergeCells>
  <phoneticPr fontId="0" type="noConversion"/>
  <hyperlinks>
    <hyperlink ref="E2" location="оглавление!A1" display="Оглавление"/>
    <hyperlink ref="E31" location="оглавление!A1" display="Оглавление"/>
  </hyperlinks>
  <pageMargins left="0.78740157480314965" right="0.39370078740157483" top="0.39370078740157483" bottom="0.39370078740157483" header="0" footer="0"/>
  <pageSetup paperSize="9" scale="97" orientation="portrait" r:id="rId1"/>
  <headerFooter alignWithMargins="0">
    <oddHeader>&amp;A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G77"/>
  <sheetViews>
    <sheetView topLeftCell="A62" zoomScaleNormal="100" zoomScaleSheetLayoutView="75" workbookViewId="0">
      <selection activeCell="E75" sqref="E75:E76"/>
    </sheetView>
  </sheetViews>
  <sheetFormatPr defaultColWidth="8.85546875" defaultRowHeight="12.75"/>
  <cols>
    <col min="1" max="1" width="9.28515625" style="119" customWidth="1"/>
    <col min="2" max="2" width="20.140625" style="241" customWidth="1"/>
    <col min="3" max="3" width="30.28515625" style="175" customWidth="1"/>
    <col min="4" max="4" width="29.140625" style="175" customWidth="1"/>
    <col min="5" max="5" width="12.42578125" style="119" customWidth="1"/>
    <col min="6" max="6" width="8.85546875" style="175"/>
    <col min="7" max="7" width="11" style="175" bestFit="1" customWidth="1"/>
    <col min="8" max="16384" width="8.85546875" style="119"/>
  </cols>
  <sheetData>
    <row r="1" spans="1:7" s="52" customFormat="1">
      <c r="A1" s="247"/>
      <c r="B1" s="248"/>
      <c r="C1" s="252"/>
      <c r="D1" s="122"/>
      <c r="E1" s="102" t="s">
        <v>65</v>
      </c>
      <c r="F1" s="245"/>
      <c r="G1" s="245"/>
    </row>
    <row r="2" spans="1:7" s="52" customFormat="1" ht="12.75" customHeight="1">
      <c r="A2" s="247"/>
      <c r="B2" s="248"/>
      <c r="C2" s="253"/>
      <c r="D2" s="252" t="str">
        <f>оглавление!F16</f>
        <v>01.04.2020 г.</v>
      </c>
      <c r="F2" s="245"/>
      <c r="G2" s="245"/>
    </row>
    <row r="3" spans="1:7" s="52" customFormat="1" ht="13.15" customHeight="1">
      <c r="A3" s="373" t="s">
        <v>56</v>
      </c>
      <c r="B3" s="373"/>
      <c r="C3" s="373"/>
      <c r="D3" s="358" t="s">
        <v>57</v>
      </c>
      <c r="F3" s="245"/>
      <c r="G3" s="245"/>
    </row>
    <row r="4" spans="1:7" s="52" customFormat="1" ht="13.15" customHeight="1">
      <c r="A4" s="373"/>
      <c r="B4" s="373"/>
      <c r="C4" s="373"/>
      <c r="D4" s="358"/>
      <c r="F4" s="245"/>
      <c r="G4" s="245"/>
    </row>
    <row r="5" spans="1:7" s="52" customFormat="1" ht="31.15" customHeight="1">
      <c r="A5" s="350" t="s">
        <v>0</v>
      </c>
      <c r="B5" s="350" t="s">
        <v>55</v>
      </c>
      <c r="C5" s="215" t="s">
        <v>319</v>
      </c>
      <c r="D5" s="215" t="s">
        <v>67</v>
      </c>
      <c r="F5" s="245"/>
      <c r="G5" s="245"/>
    </row>
    <row r="6" spans="1:7" s="52" customFormat="1" ht="21" customHeight="1">
      <c r="A6" s="350"/>
      <c r="B6" s="350"/>
      <c r="C6" s="351" t="s">
        <v>5</v>
      </c>
      <c r="D6" s="351"/>
      <c r="F6" s="245"/>
      <c r="G6" s="245"/>
    </row>
    <row r="7" spans="1:7" s="52" customFormat="1">
      <c r="A7" s="254">
        <v>6.3</v>
      </c>
      <c r="B7" s="255">
        <v>165.5</v>
      </c>
      <c r="C7" s="206">
        <v>62.89</v>
      </c>
      <c r="D7" s="190">
        <f>(C7*1000)*(1000/B7)</f>
        <v>380000</v>
      </c>
      <c r="E7" s="158"/>
      <c r="F7" s="245"/>
      <c r="G7" s="245"/>
    </row>
    <row r="8" spans="1:7" s="52" customFormat="1" ht="14.45" customHeight="1">
      <c r="A8" s="254">
        <v>6.7</v>
      </c>
      <c r="B8" s="255">
        <v>193</v>
      </c>
      <c r="C8" s="206">
        <v>65.53</v>
      </c>
      <c r="D8" s="190">
        <f t="shared" ref="D8:D37" si="0">(C8*1000)*(1000/B8)</f>
        <v>339533.67875647667</v>
      </c>
      <c r="E8" s="158"/>
      <c r="F8" s="245"/>
      <c r="G8" s="245"/>
    </row>
    <row r="9" spans="1:7" s="52" customFormat="1" ht="15.6" customHeight="1">
      <c r="A9" s="254">
        <v>7.7</v>
      </c>
      <c r="B9" s="255">
        <v>253.5</v>
      </c>
      <c r="C9" s="206">
        <v>72.23</v>
      </c>
      <c r="D9" s="190">
        <f t="shared" si="0"/>
        <v>284930.96646942804</v>
      </c>
      <c r="E9" s="158"/>
      <c r="F9" s="245"/>
      <c r="G9" s="245"/>
    </row>
    <row r="10" spans="1:7" s="52" customFormat="1">
      <c r="A10" s="254">
        <v>8.1999999999999993</v>
      </c>
      <c r="B10" s="255">
        <v>287</v>
      </c>
      <c r="C10" s="206">
        <v>74.900000000000006</v>
      </c>
      <c r="D10" s="190">
        <f t="shared" si="0"/>
        <v>260975.60975609755</v>
      </c>
      <c r="E10" s="158"/>
      <c r="F10" s="245"/>
      <c r="G10" s="245"/>
    </row>
    <row r="11" spans="1:7" s="52" customFormat="1">
      <c r="A11" s="254">
        <v>9.1</v>
      </c>
      <c r="B11" s="255">
        <v>350.1</v>
      </c>
      <c r="C11" s="206">
        <v>81.56</v>
      </c>
      <c r="D11" s="190">
        <f t="shared" si="0"/>
        <v>232962.0108540417</v>
      </c>
      <c r="E11" s="158"/>
      <c r="F11" s="245"/>
      <c r="G11" s="245"/>
    </row>
    <row r="12" spans="1:7" s="52" customFormat="1">
      <c r="A12" s="254">
        <v>11</v>
      </c>
      <c r="B12" s="255">
        <v>531</v>
      </c>
      <c r="C12" s="206">
        <v>104.95</v>
      </c>
      <c r="D12" s="190">
        <f t="shared" si="0"/>
        <v>197645.95103578153</v>
      </c>
      <c r="E12" s="158"/>
      <c r="F12" s="245"/>
      <c r="G12" s="245"/>
    </row>
    <row r="13" spans="1:7" s="52" customFormat="1">
      <c r="A13" s="254">
        <v>13.5</v>
      </c>
      <c r="B13" s="255">
        <v>769</v>
      </c>
      <c r="C13" s="206">
        <v>142.22</v>
      </c>
      <c r="D13" s="190">
        <f t="shared" si="0"/>
        <v>184941.48244473341</v>
      </c>
      <c r="E13" s="158"/>
      <c r="F13" s="245"/>
      <c r="G13" s="245"/>
    </row>
    <row r="14" spans="1:7" s="52" customFormat="1">
      <c r="A14" s="254">
        <v>14.5</v>
      </c>
      <c r="B14" s="255">
        <v>917</v>
      </c>
      <c r="C14" s="206">
        <v>158.74</v>
      </c>
      <c r="D14" s="190">
        <f t="shared" si="0"/>
        <v>173107.96074154851</v>
      </c>
      <c r="E14" s="158"/>
      <c r="F14" s="245"/>
      <c r="G14" s="245"/>
    </row>
    <row r="15" spans="1:7" s="52" customFormat="1">
      <c r="A15" s="254">
        <v>16</v>
      </c>
      <c r="B15" s="255">
        <v>1080</v>
      </c>
      <c r="C15" s="206">
        <v>173.71</v>
      </c>
      <c r="D15" s="190">
        <f t="shared" si="0"/>
        <v>160842.59259259258</v>
      </c>
      <c r="E15" s="158"/>
      <c r="F15" s="245"/>
      <c r="G15" s="245"/>
    </row>
    <row r="16" spans="1:7" s="52" customFormat="1">
      <c r="A16" s="254">
        <v>18.5</v>
      </c>
      <c r="B16" s="255">
        <v>1390</v>
      </c>
      <c r="C16" s="206">
        <v>206.65</v>
      </c>
      <c r="D16" s="190">
        <f t="shared" si="0"/>
        <v>148669.06474820143</v>
      </c>
      <c r="E16" s="158"/>
      <c r="F16" s="245"/>
      <c r="G16" s="245"/>
    </row>
    <row r="17" spans="1:7" s="52" customFormat="1">
      <c r="A17" s="254">
        <v>20</v>
      </c>
      <c r="B17" s="255">
        <v>1585</v>
      </c>
      <c r="C17" s="206">
        <v>224.58</v>
      </c>
      <c r="D17" s="190">
        <f t="shared" si="0"/>
        <v>141690.85173501578</v>
      </c>
      <c r="E17" s="158"/>
      <c r="F17" s="245"/>
      <c r="G17" s="245"/>
    </row>
    <row r="18" spans="1:7" s="52" customFormat="1">
      <c r="A18" s="254">
        <v>21</v>
      </c>
      <c r="B18" s="255">
        <v>1670</v>
      </c>
      <c r="C18" s="206">
        <v>230.65</v>
      </c>
      <c r="D18" s="190">
        <f t="shared" si="0"/>
        <v>138113.77245508981</v>
      </c>
      <c r="E18" s="158"/>
      <c r="F18" s="245"/>
      <c r="G18" s="245"/>
    </row>
    <row r="19" spans="1:7" s="52" customFormat="1">
      <c r="A19" s="254">
        <v>23</v>
      </c>
      <c r="B19" s="255">
        <v>2190</v>
      </c>
      <c r="C19" s="206">
        <v>287.5</v>
      </c>
      <c r="D19" s="190">
        <f t="shared" si="0"/>
        <v>131278.53881278538</v>
      </c>
      <c r="E19" s="158"/>
      <c r="F19" s="245"/>
      <c r="G19" s="245"/>
    </row>
    <row r="20" spans="1:7" s="52" customFormat="1">
      <c r="A20" s="254">
        <v>24.5</v>
      </c>
      <c r="B20" s="255">
        <v>2540</v>
      </c>
      <c r="C20" s="206">
        <v>312.95</v>
      </c>
      <c r="D20" s="190">
        <f t="shared" si="0"/>
        <v>123208.66141732284</v>
      </c>
      <c r="E20" s="158"/>
      <c r="F20" s="245"/>
      <c r="G20" s="245"/>
    </row>
    <row r="21" spans="1:7" s="52" customFormat="1">
      <c r="A21" s="254">
        <v>27</v>
      </c>
      <c r="B21" s="255">
        <v>3075</v>
      </c>
      <c r="C21" s="206">
        <v>398.69</v>
      </c>
      <c r="D21" s="190">
        <f t="shared" si="0"/>
        <v>129655.28455284552</v>
      </c>
      <c r="E21" s="158"/>
      <c r="F21" s="245"/>
      <c r="G21" s="245"/>
    </row>
    <row r="22" spans="1:7" s="52" customFormat="1">
      <c r="A22" s="254">
        <v>29.5</v>
      </c>
      <c r="B22" s="255">
        <v>3670</v>
      </c>
      <c r="C22" s="206">
        <v>417.19</v>
      </c>
      <c r="D22" s="190">
        <f t="shared" si="0"/>
        <v>113675.7493188011</v>
      </c>
      <c r="E22" s="158"/>
      <c r="F22" s="245"/>
      <c r="G22" s="245"/>
    </row>
    <row r="23" spans="1:7" s="52" customFormat="1">
      <c r="A23" s="254">
        <v>31.5</v>
      </c>
      <c r="B23" s="255">
        <v>4225</v>
      </c>
      <c r="C23" s="206">
        <v>467.35</v>
      </c>
      <c r="D23" s="190">
        <f t="shared" si="0"/>
        <v>110615.38461538461</v>
      </c>
      <c r="E23" s="158"/>
      <c r="F23" s="245"/>
      <c r="G23" s="245"/>
    </row>
    <row r="24" spans="1:7" s="52" customFormat="1">
      <c r="A24" s="254">
        <v>34</v>
      </c>
      <c r="B24" s="255">
        <v>4910</v>
      </c>
      <c r="C24" s="206">
        <v>530.76</v>
      </c>
      <c r="D24" s="190">
        <f t="shared" si="0"/>
        <v>108097.75967413443</v>
      </c>
      <c r="E24" s="158"/>
      <c r="F24" s="245"/>
      <c r="G24" s="245"/>
    </row>
    <row r="25" spans="1:7" s="52" customFormat="1">
      <c r="A25" s="254">
        <v>36</v>
      </c>
      <c r="B25" s="255">
        <v>5550</v>
      </c>
      <c r="C25" s="206">
        <v>586.52</v>
      </c>
      <c r="D25" s="190">
        <f t="shared" si="0"/>
        <v>105679.27927927928</v>
      </c>
      <c r="E25" s="158"/>
      <c r="F25" s="245"/>
      <c r="G25" s="245"/>
    </row>
    <row r="26" spans="1:7" s="52" customFormat="1">
      <c r="A26" s="254">
        <v>38.5</v>
      </c>
      <c r="B26" s="255">
        <v>6335</v>
      </c>
      <c r="C26" s="206">
        <v>658.22</v>
      </c>
      <c r="D26" s="190">
        <f t="shared" si="0"/>
        <v>103902.13101815312</v>
      </c>
      <c r="E26" s="158"/>
      <c r="F26" s="245"/>
      <c r="G26" s="245"/>
    </row>
    <row r="27" spans="1:7" s="52" customFormat="1">
      <c r="A27" s="254">
        <v>41</v>
      </c>
      <c r="B27" s="255">
        <v>7175</v>
      </c>
      <c r="C27" s="206">
        <v>733.81</v>
      </c>
      <c r="D27" s="190">
        <f t="shared" si="0"/>
        <v>102273.17073170732</v>
      </c>
      <c r="E27" s="158"/>
      <c r="F27" s="245"/>
      <c r="G27" s="245"/>
    </row>
    <row r="28" spans="1:7" s="52" customFormat="1">
      <c r="A28" s="254">
        <v>44</v>
      </c>
      <c r="B28" s="255">
        <v>8065</v>
      </c>
      <c r="C28" s="206">
        <v>838.77</v>
      </c>
      <c r="D28" s="190">
        <f t="shared" si="0"/>
        <v>104001.23992560446</v>
      </c>
      <c r="E28" s="158"/>
      <c r="F28" s="245"/>
      <c r="G28" s="245"/>
    </row>
    <row r="29" spans="1:7" s="52" customFormat="1">
      <c r="A29" s="254">
        <v>45.5</v>
      </c>
      <c r="B29" s="255">
        <v>8750</v>
      </c>
      <c r="C29" s="206">
        <v>913.89</v>
      </c>
      <c r="D29" s="190">
        <f t="shared" si="0"/>
        <v>104444.57142857142</v>
      </c>
      <c r="E29" s="158"/>
      <c r="F29" s="245"/>
      <c r="G29" s="245"/>
    </row>
    <row r="30" spans="1:7" s="52" customFormat="1">
      <c r="A30" s="254">
        <v>49.5</v>
      </c>
      <c r="B30" s="255">
        <v>10500</v>
      </c>
      <c r="C30" s="206">
        <v>1069.2</v>
      </c>
      <c r="D30" s="190">
        <f t="shared" si="0"/>
        <v>101828.57142857142</v>
      </c>
      <c r="E30" s="158"/>
      <c r="F30" s="245"/>
      <c r="G30" s="245"/>
    </row>
    <row r="31" spans="1:7" s="52" customFormat="1">
      <c r="A31" s="254">
        <v>51</v>
      </c>
      <c r="B31" s="255">
        <v>11000</v>
      </c>
      <c r="C31" s="206">
        <v>1110.3499999999999</v>
      </c>
      <c r="D31" s="190">
        <f t="shared" si="0"/>
        <v>100940.90909090909</v>
      </c>
      <c r="E31" s="158"/>
      <c r="F31" s="245"/>
      <c r="G31" s="245"/>
    </row>
    <row r="32" spans="1:7" s="52" customFormat="1">
      <c r="A32" s="254">
        <v>52</v>
      </c>
      <c r="B32" s="255">
        <v>11550</v>
      </c>
      <c r="C32" s="206">
        <v>1163.5899999999999</v>
      </c>
      <c r="D32" s="190">
        <f t="shared" si="0"/>
        <v>100743.72294372294</v>
      </c>
      <c r="E32" s="158"/>
      <c r="F32" s="245"/>
      <c r="G32" s="245"/>
    </row>
    <row r="33" spans="1:7" s="52" customFormat="1">
      <c r="A33" s="254">
        <v>54.5</v>
      </c>
      <c r="B33" s="255">
        <v>12700</v>
      </c>
      <c r="C33" s="206">
        <v>1269.4100000000001</v>
      </c>
      <c r="D33" s="190">
        <f t="shared" si="0"/>
        <v>99953.543307086613</v>
      </c>
      <c r="E33" s="158"/>
      <c r="F33" s="245"/>
      <c r="G33" s="245"/>
    </row>
    <row r="34" spans="1:7" s="52" customFormat="1">
      <c r="A34" s="254">
        <v>56</v>
      </c>
      <c r="B34" s="255">
        <v>13850</v>
      </c>
      <c r="C34" s="206">
        <v>1366.58</v>
      </c>
      <c r="D34" s="190">
        <f t="shared" si="0"/>
        <v>98670.036101083038</v>
      </c>
      <c r="E34" s="158"/>
      <c r="F34" s="245"/>
      <c r="G34" s="245"/>
    </row>
    <row r="35" spans="1:7" s="52" customFormat="1">
      <c r="A35" s="254">
        <v>59.5</v>
      </c>
      <c r="B35" s="255">
        <v>15050</v>
      </c>
      <c r="C35" s="206">
        <v>1482.02</v>
      </c>
      <c r="D35" s="190">
        <f t="shared" si="0"/>
        <v>98473.089700996687</v>
      </c>
      <c r="E35" s="158"/>
      <c r="F35" s="245"/>
      <c r="G35" s="245"/>
    </row>
    <row r="36" spans="1:7" s="52" customFormat="1">
      <c r="A36" s="254">
        <v>64</v>
      </c>
      <c r="B36" s="255">
        <v>17250</v>
      </c>
      <c r="C36" s="206">
        <v>1683.33</v>
      </c>
      <c r="D36" s="190">
        <f t="shared" si="0"/>
        <v>97584.34782608696</v>
      </c>
      <c r="E36" s="158"/>
      <c r="F36" s="245"/>
      <c r="G36" s="245"/>
    </row>
    <row r="37" spans="1:7" s="52" customFormat="1">
      <c r="A37" s="254">
        <v>68</v>
      </c>
      <c r="B37" s="255">
        <v>19650</v>
      </c>
      <c r="C37" s="206">
        <v>1999</v>
      </c>
      <c r="D37" s="190">
        <f t="shared" si="0"/>
        <v>101730.27989821883</v>
      </c>
      <c r="E37" s="158"/>
      <c r="F37" s="245"/>
      <c r="G37" s="245"/>
    </row>
    <row r="38" spans="1:7" s="52" customFormat="1" ht="8.4499999999999993" customHeight="1">
      <c r="A38" s="256"/>
      <c r="B38" s="248"/>
      <c r="C38" s="124"/>
      <c r="D38" s="252"/>
      <c r="F38" s="245"/>
      <c r="G38" s="245"/>
    </row>
    <row r="39" spans="1:7">
      <c r="D39" s="122"/>
      <c r="E39" s="102" t="s">
        <v>65</v>
      </c>
      <c r="F39" s="245"/>
    </row>
    <row r="40" spans="1:7" ht="16.149999999999999" customHeight="1">
      <c r="A40" s="360" t="s">
        <v>30</v>
      </c>
      <c r="B40" s="361"/>
      <c r="C40" s="362"/>
      <c r="D40" s="363" t="s">
        <v>29</v>
      </c>
      <c r="E40" s="52"/>
      <c r="F40" s="245"/>
    </row>
    <row r="41" spans="1:7" ht="15" customHeight="1">
      <c r="A41" s="364" t="s">
        <v>31</v>
      </c>
      <c r="B41" s="365"/>
      <c r="C41" s="366"/>
      <c r="D41" s="363"/>
      <c r="E41" s="52"/>
      <c r="F41" s="245"/>
    </row>
    <row r="42" spans="1:7" ht="25.15" customHeight="1">
      <c r="A42" s="354" t="s">
        <v>0</v>
      </c>
      <c r="B42" s="354" t="s">
        <v>4</v>
      </c>
      <c r="C42" s="214" t="s">
        <v>319</v>
      </c>
      <c r="D42" s="215" t="s">
        <v>67</v>
      </c>
      <c r="E42" s="52"/>
      <c r="F42" s="245"/>
    </row>
    <row r="43" spans="1:7" ht="15.6" customHeight="1">
      <c r="A43" s="350"/>
      <c r="B43" s="350"/>
      <c r="C43" s="351" t="s">
        <v>5</v>
      </c>
      <c r="D43" s="351"/>
      <c r="E43" s="52"/>
      <c r="F43" s="245"/>
    </row>
    <row r="44" spans="1:7" ht="15" customHeight="1">
      <c r="A44" s="176">
        <v>11.5</v>
      </c>
      <c r="B44" s="255">
        <v>434.8</v>
      </c>
      <c r="C44" s="206">
        <v>250.78</v>
      </c>
      <c r="D44" s="190">
        <f t="shared" ref="D44:D59" si="1">(C44*1000)*(1000/B44)</f>
        <v>576770.92916283349</v>
      </c>
      <c r="E44" s="158"/>
      <c r="F44" s="245"/>
    </row>
    <row r="45" spans="1:7" ht="15" customHeight="1">
      <c r="A45" s="176">
        <v>12.5</v>
      </c>
      <c r="B45" s="255">
        <v>505.5</v>
      </c>
      <c r="C45" s="206">
        <v>262.76</v>
      </c>
      <c r="D45" s="190">
        <f t="shared" si="1"/>
        <v>519802.17606330366</v>
      </c>
      <c r="E45" s="158"/>
      <c r="F45" s="245"/>
    </row>
    <row r="46" spans="1:7" ht="15" customHeight="1">
      <c r="A46" s="176">
        <v>13.5</v>
      </c>
      <c r="B46" s="255">
        <v>581.6</v>
      </c>
      <c r="C46" s="206">
        <v>276.25</v>
      </c>
      <c r="D46" s="190">
        <f t="shared" si="1"/>
        <v>474982.80605226959</v>
      </c>
      <c r="E46" s="158"/>
      <c r="F46" s="245"/>
    </row>
    <row r="47" spans="1:7" ht="15" customHeight="1">
      <c r="A47" s="176">
        <v>14.5</v>
      </c>
      <c r="B47" s="255">
        <v>663</v>
      </c>
      <c r="C47" s="206">
        <v>288.93</v>
      </c>
      <c r="D47" s="190">
        <f t="shared" si="1"/>
        <v>435791.85520361993</v>
      </c>
      <c r="E47" s="158"/>
      <c r="F47" s="245"/>
    </row>
    <row r="48" spans="1:7" ht="15" customHeight="1">
      <c r="A48" s="176">
        <v>16</v>
      </c>
      <c r="B48" s="255">
        <v>817.1</v>
      </c>
      <c r="C48" s="206">
        <v>314.44</v>
      </c>
      <c r="D48" s="190">
        <f t="shared" si="1"/>
        <v>384824.37890099135</v>
      </c>
      <c r="E48" s="158"/>
      <c r="F48" s="245"/>
    </row>
    <row r="49" spans="1:6" ht="15" customHeight="1">
      <c r="A49" s="176">
        <v>17</v>
      </c>
      <c r="B49" s="255">
        <v>913.2</v>
      </c>
      <c r="C49" s="206">
        <v>330.74</v>
      </c>
      <c r="D49" s="190">
        <f t="shared" si="1"/>
        <v>362176.96014016645</v>
      </c>
      <c r="E49" s="158"/>
      <c r="F49" s="245"/>
    </row>
    <row r="50" spans="1:6" ht="15" customHeight="1">
      <c r="A50" s="176">
        <v>19</v>
      </c>
      <c r="B50" s="255">
        <v>1131.0999999999999</v>
      </c>
      <c r="C50" s="206">
        <v>358.04</v>
      </c>
      <c r="D50" s="190">
        <f t="shared" si="1"/>
        <v>316541.4198567766</v>
      </c>
      <c r="E50" s="158"/>
      <c r="F50" s="245"/>
    </row>
    <row r="51" spans="1:6" ht="15" customHeight="1">
      <c r="A51" s="176">
        <v>25</v>
      </c>
      <c r="B51" s="255">
        <v>2028.6</v>
      </c>
      <c r="C51" s="206">
        <v>499.73</v>
      </c>
      <c r="D51" s="190">
        <f t="shared" si="1"/>
        <v>246342.30503795721</v>
      </c>
      <c r="E51" s="158"/>
      <c r="F51" s="245"/>
    </row>
    <row r="52" spans="1:6" ht="15" customHeight="1">
      <c r="A52" s="176">
        <v>28</v>
      </c>
      <c r="B52" s="255">
        <v>2413.1999999999998</v>
      </c>
      <c r="C52" s="206">
        <v>558.91999999999996</v>
      </c>
      <c r="D52" s="190">
        <f t="shared" si="1"/>
        <v>231609.48118680593</v>
      </c>
      <c r="E52" s="158"/>
      <c r="F52" s="245"/>
    </row>
    <row r="53" spans="1:6" ht="15" customHeight="1">
      <c r="A53" s="176">
        <v>30</v>
      </c>
      <c r="B53" s="255">
        <v>2881.2</v>
      </c>
      <c r="C53" s="206">
        <v>619.66999999999996</v>
      </c>
      <c r="D53" s="190">
        <f t="shared" si="1"/>
        <v>215073.5804525892</v>
      </c>
      <c r="E53" s="158"/>
      <c r="F53" s="245"/>
    </row>
    <row r="54" spans="1:6" ht="15" customHeight="1">
      <c r="A54" s="176">
        <v>34</v>
      </c>
      <c r="B54" s="255">
        <v>3641.3</v>
      </c>
      <c r="C54" s="206">
        <v>743.34</v>
      </c>
      <c r="D54" s="190">
        <f t="shared" si="1"/>
        <v>204141.37807925738</v>
      </c>
      <c r="E54" s="158"/>
      <c r="F54" s="245"/>
    </row>
    <row r="55" spans="1:6" ht="15" customHeight="1">
      <c r="A55" s="176">
        <v>39</v>
      </c>
      <c r="B55" s="255">
        <v>4749.8</v>
      </c>
      <c r="C55" s="206">
        <v>904.99</v>
      </c>
      <c r="D55" s="190">
        <f t="shared" si="1"/>
        <v>190532.23293612362</v>
      </c>
      <c r="E55" s="158"/>
      <c r="F55" s="245"/>
    </row>
    <row r="56" spans="1:6" ht="15" customHeight="1">
      <c r="A56" s="176">
        <v>43</v>
      </c>
      <c r="B56" s="255">
        <v>5745.2</v>
      </c>
      <c r="C56" s="206">
        <v>1055.8499999999999</v>
      </c>
      <c r="D56" s="190">
        <f t="shared" si="1"/>
        <v>183779.50288936854</v>
      </c>
      <c r="E56" s="158"/>
      <c r="F56" s="245"/>
    </row>
    <row r="57" spans="1:6" ht="15" customHeight="1">
      <c r="A57" s="176">
        <v>51</v>
      </c>
      <c r="B57" s="255">
        <v>8114.5</v>
      </c>
      <c r="C57" s="206">
        <v>1402.97</v>
      </c>
      <c r="D57" s="190">
        <f t="shared" si="1"/>
        <v>172896.66646127301</v>
      </c>
      <c r="E57" s="158"/>
      <c r="F57" s="245"/>
    </row>
    <row r="58" spans="1:6" ht="15" customHeight="1">
      <c r="A58" s="176">
        <v>59.5</v>
      </c>
      <c r="B58" s="255">
        <v>11094</v>
      </c>
      <c r="C58" s="206">
        <v>1654.75</v>
      </c>
      <c r="D58" s="190">
        <f t="shared" si="1"/>
        <v>149157.20209122048</v>
      </c>
      <c r="E58" s="158"/>
      <c r="F58" s="245"/>
    </row>
    <row r="59" spans="1:6" ht="15" customHeight="1">
      <c r="A59" s="176">
        <v>64.5</v>
      </c>
      <c r="B59" s="255">
        <v>12844</v>
      </c>
      <c r="C59" s="206">
        <v>1881.91</v>
      </c>
      <c r="D59" s="190">
        <f t="shared" si="1"/>
        <v>146520.55434444099</v>
      </c>
      <c r="E59" s="158"/>
      <c r="F59" s="245"/>
    </row>
    <row r="60" spans="1:6" ht="15" customHeight="1">
      <c r="A60" s="194"/>
      <c r="B60" s="194"/>
      <c r="C60" s="195"/>
      <c r="D60" s="195"/>
      <c r="F60" s="245"/>
    </row>
    <row r="61" spans="1:6">
      <c r="D61" s="122"/>
      <c r="E61" s="102" t="s">
        <v>65</v>
      </c>
      <c r="F61" s="245"/>
    </row>
    <row r="62" spans="1:6" ht="16.149999999999999" customHeight="1">
      <c r="A62" s="360" t="s">
        <v>254</v>
      </c>
      <c r="B62" s="361"/>
      <c r="C62" s="362"/>
      <c r="D62" s="363" t="s">
        <v>252</v>
      </c>
      <c r="E62" s="52"/>
      <c r="F62" s="245"/>
    </row>
    <row r="63" spans="1:6" ht="15" customHeight="1">
      <c r="A63" s="364" t="s">
        <v>255</v>
      </c>
      <c r="B63" s="365"/>
      <c r="C63" s="366"/>
      <c r="D63" s="363"/>
      <c r="E63" s="52"/>
      <c r="F63" s="245"/>
    </row>
    <row r="64" spans="1:6" ht="28.15" customHeight="1">
      <c r="A64" s="354" t="s">
        <v>0</v>
      </c>
      <c r="B64" s="354" t="s">
        <v>4</v>
      </c>
      <c r="C64" s="214" t="s">
        <v>319</v>
      </c>
      <c r="D64" s="215" t="s">
        <v>67</v>
      </c>
      <c r="E64" s="52"/>
      <c r="F64" s="245"/>
    </row>
    <row r="65" spans="1:6" ht="15.6" customHeight="1">
      <c r="A65" s="350"/>
      <c r="B65" s="350"/>
      <c r="C65" s="351" t="s">
        <v>5</v>
      </c>
      <c r="D65" s="351"/>
      <c r="E65" s="52"/>
      <c r="F65" s="245"/>
    </row>
    <row r="66" spans="1:6" ht="15" customHeight="1">
      <c r="A66" s="176">
        <v>1.35</v>
      </c>
      <c r="B66" s="255">
        <v>5.8</v>
      </c>
      <c r="C66" s="206">
        <v>6.2</v>
      </c>
      <c r="D66" s="190">
        <f>(C66*1000)*(1000/B66)</f>
        <v>1068965.5172413795</v>
      </c>
      <c r="E66" s="158"/>
      <c r="F66" s="245"/>
    </row>
    <row r="67" spans="1:6" ht="15" customHeight="1">
      <c r="A67" s="176">
        <v>3</v>
      </c>
      <c r="B67" s="255">
        <v>38</v>
      </c>
      <c r="C67" s="206">
        <v>10.77</v>
      </c>
      <c r="D67" s="190">
        <f>(C67*1000)*(1000/B67)</f>
        <v>283421.05263157893</v>
      </c>
      <c r="E67" s="158"/>
      <c r="F67" s="245"/>
    </row>
    <row r="68" spans="1:6" ht="15" customHeight="1">
      <c r="A68" s="176">
        <v>14.5</v>
      </c>
      <c r="B68" s="255">
        <v>860</v>
      </c>
      <c r="C68" s="206">
        <v>103.73</v>
      </c>
      <c r="D68" s="190">
        <f>(C68*1000)*(1000/B68)</f>
        <v>120616.27906976745</v>
      </c>
      <c r="E68" s="158"/>
      <c r="F68" s="245"/>
    </row>
    <row r="69" spans="1:6">
      <c r="F69" s="245"/>
    </row>
    <row r="70" spans="1:6">
      <c r="D70" s="122"/>
      <c r="F70" s="245"/>
    </row>
    <row r="71" spans="1:6" ht="16.149999999999999" customHeight="1">
      <c r="A71" s="360" t="s">
        <v>256</v>
      </c>
      <c r="B71" s="361"/>
      <c r="C71" s="362"/>
      <c r="D71" s="363" t="s">
        <v>253</v>
      </c>
      <c r="E71" s="102" t="s">
        <v>65</v>
      </c>
      <c r="F71" s="245"/>
    </row>
    <row r="72" spans="1:6" ht="15" customHeight="1">
      <c r="A72" s="364" t="s">
        <v>257</v>
      </c>
      <c r="B72" s="365"/>
      <c r="C72" s="366"/>
      <c r="D72" s="363"/>
      <c r="E72" s="52"/>
      <c r="F72" s="245"/>
    </row>
    <row r="73" spans="1:6" ht="28.15" customHeight="1">
      <c r="A73" s="354" t="s">
        <v>0</v>
      </c>
      <c r="B73" s="354" t="s">
        <v>4</v>
      </c>
      <c r="C73" s="214" t="s">
        <v>319</v>
      </c>
      <c r="D73" s="215" t="s">
        <v>67</v>
      </c>
      <c r="E73" s="52"/>
      <c r="F73" s="245"/>
    </row>
    <row r="74" spans="1:6" ht="15.6" customHeight="1">
      <c r="A74" s="350"/>
      <c r="B74" s="350"/>
      <c r="C74" s="351" t="s">
        <v>5</v>
      </c>
      <c r="D74" s="351"/>
      <c r="E74" s="52"/>
      <c r="F74" s="245"/>
    </row>
    <row r="75" spans="1:6" ht="15" customHeight="1">
      <c r="A75" s="176">
        <v>4.5999999999999996</v>
      </c>
      <c r="B75" s="255">
        <v>76</v>
      </c>
      <c r="C75" s="206">
        <v>26.59</v>
      </c>
      <c r="D75" s="190">
        <f>(C75*1000)*(1000/B75)</f>
        <v>349868.42105263157</v>
      </c>
      <c r="E75" s="158"/>
      <c r="F75" s="245"/>
    </row>
    <row r="76" spans="1:6" ht="15" customHeight="1">
      <c r="A76" s="176">
        <v>10.199999999999999</v>
      </c>
      <c r="B76" s="255">
        <v>341</v>
      </c>
      <c r="C76" s="206">
        <v>67.040000000000006</v>
      </c>
      <c r="D76" s="190">
        <f>(C76*1000)*(1000/B76)</f>
        <v>196598.24046920822</v>
      </c>
      <c r="E76" s="158"/>
      <c r="F76" s="245"/>
    </row>
    <row r="77" spans="1:6">
      <c r="F77" s="124"/>
    </row>
  </sheetData>
  <mergeCells count="23">
    <mergeCell ref="D40:D41"/>
    <mergeCell ref="A41:C41"/>
    <mergeCell ref="A40:C40"/>
    <mergeCell ref="A3:C4"/>
    <mergeCell ref="D3:D4"/>
    <mergeCell ref="A5:A6"/>
    <mergeCell ref="B5:B6"/>
    <mergeCell ref="C6:D6"/>
    <mergeCell ref="A73:A74"/>
    <mergeCell ref="B73:B74"/>
    <mergeCell ref="C74:D74"/>
    <mergeCell ref="A42:A43"/>
    <mergeCell ref="B42:B43"/>
    <mergeCell ref="A63:C63"/>
    <mergeCell ref="A71:C71"/>
    <mergeCell ref="A62:C62"/>
    <mergeCell ref="B64:B65"/>
    <mergeCell ref="C65:D65"/>
    <mergeCell ref="A64:A65"/>
    <mergeCell ref="D71:D72"/>
    <mergeCell ref="A72:C72"/>
    <mergeCell ref="D62:D63"/>
    <mergeCell ref="C43:D43"/>
  </mergeCells>
  <phoneticPr fontId="0" type="noConversion"/>
  <hyperlinks>
    <hyperlink ref="E1" location="оглавление!A1" display="Оглавление"/>
    <hyperlink ref="E39" location="оглавление!A1" display="Оглавление"/>
    <hyperlink ref="E61" location="оглавление!A1" display="Оглавление"/>
    <hyperlink ref="E71" location="оглавление!A1" display="Оглавление"/>
  </hyperlinks>
  <printOptions horizontalCentered="1"/>
  <pageMargins left="0.78740157480314965" right="0.39370078740157483" top="0.39370078740157483" bottom="0.39370078740157483" header="0" footer="0"/>
  <pageSetup paperSize="9" scale="74" orientation="portrait" r:id="rId1"/>
  <headerFooter alignWithMargins="0">
    <oddHeader>&amp;A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K85"/>
  <sheetViews>
    <sheetView zoomScaleNormal="100" zoomScaleSheetLayoutView="75" workbookViewId="0">
      <selection activeCell="G19" sqref="G19"/>
    </sheetView>
  </sheetViews>
  <sheetFormatPr defaultColWidth="8.85546875" defaultRowHeight="12.75"/>
  <cols>
    <col min="1" max="1" width="9.28515625" style="119" customWidth="1"/>
    <col min="2" max="2" width="21.5703125" style="119" customWidth="1"/>
    <col min="3" max="3" width="29.5703125" style="120" customWidth="1"/>
    <col min="4" max="4" width="29.7109375" style="120" customWidth="1"/>
    <col min="5" max="5" width="10.7109375" style="119" bestFit="1" customWidth="1"/>
    <col min="6" max="6" width="8.85546875" style="175"/>
    <col min="7" max="7" width="9.85546875" style="175" bestFit="1" customWidth="1"/>
    <col min="8" max="16384" width="8.85546875" style="119"/>
  </cols>
  <sheetData>
    <row r="1" spans="1:6">
      <c r="D1" s="122" t="str">
        <f>оглавление!F16</f>
        <v>01.04.2020 г.</v>
      </c>
      <c r="E1" s="102" t="s">
        <v>65</v>
      </c>
    </row>
    <row r="2" spans="1:6">
      <c r="A2" s="360" t="s">
        <v>33</v>
      </c>
      <c r="B2" s="361"/>
      <c r="C2" s="362"/>
      <c r="D2" s="363" t="s">
        <v>32</v>
      </c>
    </row>
    <row r="3" spans="1:6">
      <c r="A3" s="364" t="s">
        <v>34</v>
      </c>
      <c r="B3" s="365"/>
      <c r="C3" s="366"/>
      <c r="D3" s="363"/>
    </row>
    <row r="4" spans="1:6" ht="31.15" customHeight="1">
      <c r="A4" s="354" t="s">
        <v>0</v>
      </c>
      <c r="B4" s="354" t="s">
        <v>4</v>
      </c>
      <c r="C4" s="214" t="s">
        <v>319</v>
      </c>
      <c r="D4" s="215" t="s">
        <v>67</v>
      </c>
    </row>
    <row r="5" spans="1:6">
      <c r="A5" s="350"/>
      <c r="B5" s="350"/>
      <c r="C5" s="351" t="s">
        <v>5</v>
      </c>
      <c r="D5" s="351"/>
    </row>
    <row r="6" spans="1:6" ht="15" customHeight="1">
      <c r="A6" s="176">
        <v>14.5</v>
      </c>
      <c r="B6" s="176">
        <v>763.5</v>
      </c>
      <c r="C6" s="177">
        <v>113.32</v>
      </c>
      <c r="D6" s="178">
        <f>(C6*1000)*(1000/B6)</f>
        <v>148421.74197773411</v>
      </c>
      <c r="E6" s="120"/>
      <c r="F6" s="124"/>
    </row>
    <row r="7" spans="1:6" ht="15" customHeight="1">
      <c r="A7" s="176">
        <v>16</v>
      </c>
      <c r="B7" s="176">
        <v>941.5</v>
      </c>
      <c r="C7" s="177">
        <v>137.5</v>
      </c>
      <c r="D7" s="178">
        <f t="shared" ref="D7:D21" si="0">(C7*1000)*(1000/B7)</f>
        <v>146043.54753053637</v>
      </c>
      <c r="E7" s="120"/>
      <c r="F7" s="124"/>
    </row>
    <row r="8" spans="1:6" ht="15" customHeight="1">
      <c r="A8" s="176">
        <v>17.5</v>
      </c>
      <c r="B8" s="176">
        <v>1140</v>
      </c>
      <c r="C8" s="177">
        <v>159.56</v>
      </c>
      <c r="D8" s="178">
        <f t="shared" si="0"/>
        <v>139964.91228070174</v>
      </c>
      <c r="E8" s="120"/>
      <c r="F8" s="124"/>
    </row>
    <row r="9" spans="1:6" ht="15" customHeight="1">
      <c r="A9" s="176">
        <v>19.5</v>
      </c>
      <c r="B9" s="176">
        <v>1357.5</v>
      </c>
      <c r="C9" s="177">
        <v>182.25</v>
      </c>
      <c r="D9" s="178">
        <f t="shared" si="0"/>
        <v>134254.14364640883</v>
      </c>
      <c r="E9" s="120"/>
      <c r="F9" s="124"/>
    </row>
    <row r="10" spans="1:6" ht="15" customHeight="1">
      <c r="A10" s="176">
        <v>21</v>
      </c>
      <c r="B10" s="176">
        <v>1594</v>
      </c>
      <c r="C10" s="177">
        <v>211.37</v>
      </c>
      <c r="D10" s="178">
        <f t="shared" si="0"/>
        <v>132603.51317440404</v>
      </c>
      <c r="E10" s="120"/>
      <c r="F10" s="124"/>
    </row>
    <row r="11" spans="1:6" ht="15" customHeight="1">
      <c r="A11" s="176">
        <v>22.5</v>
      </c>
      <c r="B11" s="176">
        <v>1857</v>
      </c>
      <c r="C11" s="177">
        <v>235.26</v>
      </c>
      <c r="D11" s="178">
        <f t="shared" si="0"/>
        <v>126688.20678513733</v>
      </c>
      <c r="E11" s="120"/>
      <c r="F11" s="124"/>
    </row>
    <row r="12" spans="1:6" ht="15" customHeight="1">
      <c r="A12" s="176">
        <v>24</v>
      </c>
      <c r="B12" s="176">
        <v>2132</v>
      </c>
      <c r="C12" s="177">
        <v>264.29000000000002</v>
      </c>
      <c r="D12" s="178">
        <f t="shared" si="0"/>
        <v>123963.41463414635</v>
      </c>
      <c r="E12" s="120"/>
      <c r="F12" s="124"/>
    </row>
    <row r="13" spans="1:6" ht="15" customHeight="1">
      <c r="A13" s="176">
        <v>25.5</v>
      </c>
      <c r="B13" s="176">
        <v>2426</v>
      </c>
      <c r="C13" s="177">
        <v>300.32</v>
      </c>
      <c r="D13" s="178">
        <f t="shared" si="0"/>
        <v>123792.25061830174</v>
      </c>
      <c r="E13" s="120"/>
      <c r="F13" s="124"/>
    </row>
    <row r="14" spans="1:6" ht="15" customHeight="1">
      <c r="A14" s="176">
        <v>27.5</v>
      </c>
      <c r="B14" s="176">
        <v>2739</v>
      </c>
      <c r="C14" s="177">
        <v>340.69</v>
      </c>
      <c r="D14" s="178">
        <f t="shared" si="0"/>
        <v>124384.81197517343</v>
      </c>
      <c r="E14" s="120"/>
      <c r="F14" s="124"/>
    </row>
    <row r="15" spans="1:6" ht="15" customHeight="1">
      <c r="A15" s="176">
        <v>29</v>
      </c>
      <c r="B15" s="176">
        <v>3071</v>
      </c>
      <c r="C15" s="177">
        <v>346.65</v>
      </c>
      <c r="D15" s="178">
        <f t="shared" si="0"/>
        <v>112878.54119179421</v>
      </c>
      <c r="E15" s="120"/>
      <c r="F15" s="124"/>
    </row>
    <row r="16" spans="1:6" ht="15" customHeight="1">
      <c r="A16" s="176">
        <v>32</v>
      </c>
      <c r="B16" s="176">
        <v>3768</v>
      </c>
      <c r="C16" s="177">
        <v>429</v>
      </c>
      <c r="D16" s="178">
        <f t="shared" si="0"/>
        <v>113853.50318471338</v>
      </c>
      <c r="E16" s="120"/>
      <c r="F16" s="124"/>
    </row>
    <row r="17" spans="1:7" ht="15" customHeight="1">
      <c r="A17" s="176">
        <v>35.5</v>
      </c>
      <c r="B17" s="176">
        <v>4562.5</v>
      </c>
      <c r="C17" s="177">
        <v>513.01</v>
      </c>
      <c r="D17" s="178">
        <f t="shared" si="0"/>
        <v>112440.54794520547</v>
      </c>
      <c r="E17" s="120"/>
      <c r="F17" s="124"/>
    </row>
    <row r="18" spans="1:7" ht="15" customHeight="1">
      <c r="A18" s="176">
        <v>38.5</v>
      </c>
      <c r="B18" s="176">
        <v>5405</v>
      </c>
      <c r="C18" s="177">
        <v>599.66</v>
      </c>
      <c r="D18" s="178">
        <f t="shared" si="0"/>
        <v>110945.42090656799</v>
      </c>
      <c r="E18" s="120"/>
      <c r="F18" s="124"/>
    </row>
    <row r="19" spans="1:7" ht="15" customHeight="1">
      <c r="A19" s="176">
        <v>42</v>
      </c>
      <c r="B19" s="176">
        <v>6349</v>
      </c>
      <c r="C19" s="177">
        <v>703.71</v>
      </c>
      <c r="D19" s="178">
        <f t="shared" si="0"/>
        <v>110837.92723263506</v>
      </c>
      <c r="E19" s="120"/>
      <c r="F19" s="124"/>
    </row>
    <row r="20" spans="1:7" ht="15" customHeight="1">
      <c r="A20" s="176">
        <v>45</v>
      </c>
      <c r="B20" s="176">
        <v>7397.5</v>
      </c>
      <c r="C20" s="177">
        <v>816.2</v>
      </c>
      <c r="D20" s="178">
        <f t="shared" si="0"/>
        <v>110334.57249070633</v>
      </c>
      <c r="E20" s="120"/>
      <c r="F20" s="124"/>
    </row>
    <row r="21" spans="1:7" ht="15.6" customHeight="1">
      <c r="A21" s="176">
        <v>48.5</v>
      </c>
      <c r="B21" s="176">
        <v>8496</v>
      </c>
      <c r="C21" s="177">
        <v>933.89</v>
      </c>
      <c r="D21" s="178">
        <f t="shared" si="0"/>
        <v>109921.13935969867</v>
      </c>
      <c r="E21" s="120"/>
      <c r="F21" s="124"/>
    </row>
    <row r="22" spans="1:7" ht="15.6" customHeight="1">
      <c r="A22" s="194"/>
      <c r="B22" s="194"/>
      <c r="C22" s="195"/>
      <c r="D22" s="195"/>
      <c r="F22" s="124"/>
    </row>
    <row r="23" spans="1:7">
      <c r="D23" s="122"/>
    </row>
    <row r="24" spans="1:7">
      <c r="A24" s="370" t="s">
        <v>33</v>
      </c>
      <c r="B24" s="371"/>
      <c r="C24" s="372"/>
      <c r="D24" s="363" t="s">
        <v>40</v>
      </c>
      <c r="E24" s="102" t="s">
        <v>65</v>
      </c>
    </row>
    <row r="25" spans="1:7">
      <c r="A25" s="377" t="s">
        <v>41</v>
      </c>
      <c r="B25" s="378"/>
      <c r="C25" s="379"/>
      <c r="D25" s="363"/>
    </row>
    <row r="26" spans="1:7" ht="31.15" customHeight="1">
      <c r="A26" s="354" t="s">
        <v>0</v>
      </c>
      <c r="B26" s="354" t="s">
        <v>4</v>
      </c>
      <c r="C26" s="214" t="s">
        <v>319</v>
      </c>
      <c r="D26" s="215" t="s">
        <v>67</v>
      </c>
    </row>
    <row r="27" spans="1:7">
      <c r="A27" s="350"/>
      <c r="B27" s="350"/>
      <c r="C27" s="358" t="s">
        <v>5</v>
      </c>
      <c r="D27" s="358"/>
    </row>
    <row r="28" spans="1:7">
      <c r="A28" s="176">
        <v>14</v>
      </c>
      <c r="B28" s="257">
        <v>821</v>
      </c>
      <c r="C28" s="177">
        <v>126.37</v>
      </c>
      <c r="D28" s="178">
        <f t="shared" ref="D28:D43" si="1">(C28*1000)*(1000/B28)</f>
        <v>153922.0462850183</v>
      </c>
      <c r="E28" s="120"/>
      <c r="F28" s="124"/>
      <c r="G28" s="124"/>
    </row>
    <row r="29" spans="1:7">
      <c r="A29" s="176">
        <v>15.5</v>
      </c>
      <c r="B29" s="257">
        <v>1005</v>
      </c>
      <c r="C29" s="177">
        <v>151.02000000000001</v>
      </c>
      <c r="D29" s="178">
        <f t="shared" si="1"/>
        <v>150268.6567164179</v>
      </c>
      <c r="E29" s="120"/>
      <c r="F29" s="124"/>
      <c r="G29" s="124"/>
    </row>
    <row r="30" spans="1:7" ht="15" customHeight="1">
      <c r="A30" s="176">
        <v>17</v>
      </c>
      <c r="B30" s="257">
        <v>1210</v>
      </c>
      <c r="C30" s="177">
        <v>167.7</v>
      </c>
      <c r="D30" s="178">
        <f t="shared" si="1"/>
        <v>138595.04132231406</v>
      </c>
      <c r="E30" s="120"/>
      <c r="F30" s="124"/>
      <c r="G30" s="124"/>
    </row>
    <row r="31" spans="1:7" ht="15" customHeight="1">
      <c r="A31" s="176">
        <v>19</v>
      </c>
      <c r="B31" s="257">
        <v>1465</v>
      </c>
      <c r="C31" s="177">
        <v>177.83</v>
      </c>
      <c r="D31" s="178">
        <f t="shared" si="1"/>
        <v>121385.66552901025</v>
      </c>
      <c r="E31" s="120"/>
      <c r="F31" s="124"/>
      <c r="G31" s="124"/>
    </row>
    <row r="32" spans="1:7" ht="15" customHeight="1">
      <c r="A32" s="176">
        <v>20.5</v>
      </c>
      <c r="B32" s="257">
        <v>1715</v>
      </c>
      <c r="C32" s="177">
        <v>198.42</v>
      </c>
      <c r="D32" s="178">
        <f t="shared" si="1"/>
        <v>115696.79300291545</v>
      </c>
      <c r="E32" s="120"/>
      <c r="F32" s="124"/>
      <c r="G32" s="124"/>
    </row>
    <row r="33" spans="1:7" ht="15" customHeight="1">
      <c r="A33" s="176">
        <v>22</v>
      </c>
      <c r="B33" s="257">
        <v>1990</v>
      </c>
      <c r="C33" s="177">
        <v>229.57</v>
      </c>
      <c r="D33" s="178">
        <f t="shared" si="1"/>
        <v>115361.80904522612</v>
      </c>
      <c r="E33" s="120"/>
      <c r="F33" s="124"/>
      <c r="G33" s="124"/>
    </row>
    <row r="34" spans="1:7" ht="15" customHeight="1">
      <c r="A34" s="176">
        <v>23.5</v>
      </c>
      <c r="B34" s="257">
        <v>2275</v>
      </c>
      <c r="C34" s="177">
        <v>259.33999999999997</v>
      </c>
      <c r="D34" s="178">
        <f t="shared" si="1"/>
        <v>113995.60439560439</v>
      </c>
      <c r="E34" s="120"/>
      <c r="F34" s="124"/>
      <c r="G34" s="124"/>
    </row>
    <row r="35" spans="1:7" ht="15" customHeight="1">
      <c r="A35" s="176">
        <v>25</v>
      </c>
      <c r="B35" s="257">
        <v>2580</v>
      </c>
      <c r="C35" s="177">
        <v>293.79000000000002</v>
      </c>
      <c r="D35" s="178">
        <f t="shared" si="1"/>
        <v>113872.09302325582</v>
      </c>
      <c r="E35" s="120"/>
      <c r="F35" s="124"/>
      <c r="G35" s="124"/>
    </row>
    <row r="36" spans="1:7" ht="15" customHeight="1">
      <c r="A36" s="176">
        <v>27</v>
      </c>
      <c r="B36" s="257">
        <v>2910</v>
      </c>
      <c r="C36" s="177">
        <v>328.7</v>
      </c>
      <c r="D36" s="178">
        <f t="shared" si="1"/>
        <v>112955.3264604811</v>
      </c>
      <c r="E36" s="120"/>
      <c r="F36" s="124"/>
      <c r="G36" s="124"/>
    </row>
    <row r="37" spans="1:7" ht="15" customHeight="1">
      <c r="A37" s="176">
        <v>28</v>
      </c>
      <c r="B37" s="257">
        <v>3290</v>
      </c>
      <c r="C37" s="177">
        <v>355.51</v>
      </c>
      <c r="D37" s="178">
        <f t="shared" si="1"/>
        <v>108057.75075987841</v>
      </c>
      <c r="E37" s="120"/>
      <c r="F37" s="124"/>
      <c r="G37" s="124"/>
    </row>
    <row r="38" spans="1:7" ht="15" customHeight="1">
      <c r="A38" s="176">
        <v>31</v>
      </c>
      <c r="B38" s="257">
        <v>4030</v>
      </c>
      <c r="C38" s="177">
        <v>411.4</v>
      </c>
      <c r="D38" s="178">
        <f t="shared" si="1"/>
        <v>102084.36724565757</v>
      </c>
      <c r="E38" s="120"/>
      <c r="F38" s="124"/>
      <c r="G38" s="124"/>
    </row>
    <row r="39" spans="1:7" ht="15" customHeight="1">
      <c r="A39" s="176">
        <v>34</v>
      </c>
      <c r="B39" s="257">
        <v>4860</v>
      </c>
      <c r="C39" s="177">
        <v>493.48</v>
      </c>
      <c r="D39" s="178">
        <f t="shared" si="1"/>
        <v>101539.09465020576</v>
      </c>
      <c r="E39" s="120"/>
      <c r="F39" s="124"/>
      <c r="G39" s="124"/>
    </row>
    <row r="40" spans="1:7" ht="15" customHeight="1">
      <c r="A40" s="176">
        <v>37</v>
      </c>
      <c r="B40" s="257">
        <v>5740</v>
      </c>
      <c r="C40" s="177">
        <v>572.07000000000005</v>
      </c>
      <c r="D40" s="178">
        <f t="shared" si="1"/>
        <v>99663.763066202097</v>
      </c>
      <c r="E40" s="120"/>
      <c r="F40" s="124"/>
      <c r="G40" s="124"/>
    </row>
    <row r="41" spans="1:7" ht="15" customHeight="1">
      <c r="A41" s="176">
        <v>41</v>
      </c>
      <c r="B41" s="257">
        <v>6835</v>
      </c>
      <c r="C41" s="177">
        <v>667.91</v>
      </c>
      <c r="D41" s="178">
        <f t="shared" si="1"/>
        <v>97719.092904169709</v>
      </c>
      <c r="E41" s="120"/>
      <c r="F41" s="124"/>
      <c r="G41" s="124"/>
    </row>
    <row r="42" spans="1:7" ht="15" customHeight="1">
      <c r="A42" s="176">
        <v>44</v>
      </c>
      <c r="B42" s="257">
        <v>7930</v>
      </c>
      <c r="C42" s="177">
        <v>765.66</v>
      </c>
      <c r="D42" s="178">
        <f t="shared" si="1"/>
        <v>96552.332912988655</v>
      </c>
      <c r="E42" s="120"/>
      <c r="F42" s="124"/>
      <c r="G42" s="124"/>
    </row>
    <row r="43" spans="1:7" ht="15" customHeight="1">
      <c r="A43" s="176">
        <v>47</v>
      </c>
      <c r="B43" s="257">
        <v>9080</v>
      </c>
      <c r="C43" s="177">
        <v>867.94500000000005</v>
      </c>
      <c r="D43" s="178">
        <f t="shared" si="1"/>
        <v>95588.656387665193</v>
      </c>
      <c r="E43" s="120"/>
      <c r="F43" s="124"/>
      <c r="G43" s="124"/>
    </row>
    <row r="45" spans="1:7">
      <c r="C45" s="119"/>
      <c r="D45" s="119"/>
    </row>
    <row r="46" spans="1:7">
      <c r="C46" s="119"/>
      <c r="D46" s="119"/>
    </row>
    <row r="47" spans="1:7">
      <c r="C47" s="119"/>
      <c r="D47" s="119"/>
    </row>
    <row r="48" spans="1:7">
      <c r="C48" s="119"/>
      <c r="D48" s="119"/>
    </row>
    <row r="49" spans="3:7">
      <c r="C49" s="119"/>
      <c r="D49" s="119"/>
    </row>
    <row r="50" spans="3:7">
      <c r="C50" s="119"/>
      <c r="D50" s="119"/>
    </row>
    <row r="51" spans="3:7">
      <c r="C51" s="119"/>
      <c r="D51" s="119"/>
      <c r="G51" s="119"/>
    </row>
    <row r="52" spans="3:7">
      <c r="C52" s="119"/>
      <c r="D52" s="119"/>
      <c r="G52" s="119"/>
    </row>
    <row r="53" spans="3:7">
      <c r="C53" s="119"/>
      <c r="D53" s="119"/>
      <c r="G53" s="119"/>
    </row>
    <row r="54" spans="3:7">
      <c r="C54" s="119"/>
      <c r="D54" s="119"/>
      <c r="G54" s="119"/>
    </row>
    <row r="55" spans="3:7">
      <c r="C55" s="119"/>
      <c r="D55" s="119"/>
      <c r="G55" s="119"/>
    </row>
    <row r="56" spans="3:7">
      <c r="C56" s="119"/>
      <c r="D56" s="119"/>
      <c r="G56" s="119"/>
    </row>
    <row r="57" spans="3:7">
      <c r="C57" s="119"/>
      <c r="D57" s="119"/>
      <c r="G57" s="119"/>
    </row>
    <row r="58" spans="3:7">
      <c r="C58" s="119"/>
      <c r="D58" s="119"/>
      <c r="G58" s="119"/>
    </row>
    <row r="59" spans="3:7">
      <c r="C59" s="119"/>
      <c r="D59" s="119"/>
    </row>
    <row r="60" spans="3:7">
      <c r="C60" s="119"/>
      <c r="D60" s="119"/>
    </row>
    <row r="61" spans="3:7">
      <c r="C61" s="119"/>
      <c r="D61" s="119"/>
    </row>
    <row r="62" spans="3:7">
      <c r="C62" s="119"/>
      <c r="D62" s="119"/>
    </row>
    <row r="63" spans="3:7">
      <c r="C63" s="119"/>
      <c r="D63" s="119"/>
    </row>
    <row r="64" spans="3:7">
      <c r="C64" s="119"/>
      <c r="D64" s="119"/>
    </row>
    <row r="65" spans="3:11">
      <c r="C65" s="119"/>
      <c r="D65" s="119"/>
    </row>
    <row r="66" spans="3:11">
      <c r="C66" s="119"/>
      <c r="D66" s="119"/>
    </row>
    <row r="67" spans="3:11">
      <c r="C67" s="119"/>
      <c r="D67" s="119"/>
    </row>
    <row r="68" spans="3:11">
      <c r="C68" s="119"/>
      <c r="D68" s="119"/>
      <c r="F68" s="124"/>
    </row>
    <row r="69" spans="3:11">
      <c r="C69" s="119"/>
      <c r="D69" s="119"/>
      <c r="F69" s="124"/>
      <c r="K69" s="120"/>
    </row>
    <row r="70" spans="3:11">
      <c r="C70" s="119"/>
      <c r="D70" s="119"/>
      <c r="F70" s="124"/>
      <c r="K70" s="120"/>
    </row>
    <row r="71" spans="3:11">
      <c r="C71" s="119"/>
      <c r="D71" s="119"/>
      <c r="F71" s="124"/>
      <c r="K71" s="120"/>
    </row>
    <row r="72" spans="3:11">
      <c r="C72" s="119"/>
      <c r="D72" s="119"/>
      <c r="F72" s="124"/>
      <c r="K72" s="120"/>
    </row>
    <row r="73" spans="3:11">
      <c r="C73" s="119"/>
      <c r="D73" s="119"/>
      <c r="F73" s="124"/>
      <c r="K73" s="120"/>
    </row>
    <row r="74" spans="3:11">
      <c r="C74" s="119"/>
      <c r="D74" s="119"/>
      <c r="F74" s="124"/>
      <c r="K74" s="120"/>
    </row>
    <row r="75" spans="3:11">
      <c r="C75" s="119"/>
      <c r="D75" s="119"/>
      <c r="F75" s="124"/>
      <c r="K75" s="120"/>
    </row>
    <row r="76" spans="3:11">
      <c r="C76" s="119"/>
      <c r="D76" s="119"/>
      <c r="F76" s="124"/>
      <c r="K76" s="120"/>
    </row>
    <row r="77" spans="3:11">
      <c r="C77" s="119"/>
      <c r="D77" s="119"/>
      <c r="F77" s="124"/>
      <c r="K77" s="120"/>
    </row>
    <row r="78" spans="3:11">
      <c r="C78" s="119"/>
      <c r="D78" s="119"/>
      <c r="F78" s="124"/>
      <c r="K78" s="120"/>
    </row>
    <row r="79" spans="3:11">
      <c r="C79" s="119"/>
      <c r="D79" s="119"/>
      <c r="F79" s="124"/>
      <c r="K79" s="120"/>
    </row>
    <row r="80" spans="3:11">
      <c r="C80" s="119"/>
      <c r="D80" s="119"/>
      <c r="F80" s="124"/>
      <c r="K80" s="120"/>
    </row>
    <row r="81" spans="3:11">
      <c r="C81" s="119"/>
      <c r="D81" s="119"/>
      <c r="F81" s="124"/>
      <c r="K81" s="120"/>
    </row>
    <row r="82" spans="3:11">
      <c r="C82" s="119"/>
      <c r="D82" s="119"/>
      <c r="F82" s="124"/>
      <c r="K82" s="120"/>
    </row>
    <row r="83" spans="3:11">
      <c r="C83" s="119"/>
      <c r="D83" s="119"/>
      <c r="F83" s="124"/>
      <c r="K83" s="120"/>
    </row>
    <row r="84" spans="3:11">
      <c r="C84" s="119"/>
      <c r="D84" s="119"/>
      <c r="F84" s="124"/>
      <c r="K84" s="120"/>
    </row>
    <row r="85" spans="3:11">
      <c r="C85" s="119"/>
      <c r="D85" s="119"/>
    </row>
  </sheetData>
  <mergeCells count="12">
    <mergeCell ref="A2:C2"/>
    <mergeCell ref="D2:D3"/>
    <mergeCell ref="A3:C3"/>
    <mergeCell ref="A4:A5"/>
    <mergeCell ref="B4:B5"/>
    <mergeCell ref="C5:D5"/>
    <mergeCell ref="A25:C25"/>
    <mergeCell ref="D24:D25"/>
    <mergeCell ref="A26:A27"/>
    <mergeCell ref="B26:B27"/>
    <mergeCell ref="C27:D27"/>
    <mergeCell ref="A24:C24"/>
  </mergeCells>
  <phoneticPr fontId="0" type="noConversion"/>
  <hyperlinks>
    <hyperlink ref="E1" location="оглавление!A1" display="Оглавление"/>
    <hyperlink ref="E24" location="оглавление!A1" display="Оглавление"/>
  </hyperlinks>
  <printOptions horizontalCentered="1"/>
  <pageMargins left="0.78740157480314965" right="0.39370078740157483" top="0.39370078740157483" bottom="0.39370078740157483" header="0" footer="0"/>
  <pageSetup paperSize="9" orientation="portrait" r:id="rId1"/>
  <headerFooter alignWithMargins="0">
    <oddHeader>&amp;A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4">
    <pageSetUpPr fitToPage="1"/>
  </sheetPr>
  <dimension ref="A1:H43"/>
  <sheetViews>
    <sheetView topLeftCell="A26" zoomScaleNormal="100" zoomScaleSheetLayoutView="75" workbookViewId="0">
      <selection activeCell="E44" sqref="E44"/>
    </sheetView>
  </sheetViews>
  <sheetFormatPr defaultColWidth="8.85546875" defaultRowHeight="12.75"/>
  <cols>
    <col min="1" max="1" width="8.85546875" style="119"/>
    <col min="2" max="2" width="21.42578125" style="119" customWidth="1"/>
    <col min="3" max="3" width="29.28515625" style="119" customWidth="1"/>
    <col min="4" max="4" width="28" style="119" customWidth="1"/>
    <col min="5" max="5" width="11.5703125" style="119" bestFit="1" customWidth="1"/>
    <col min="6" max="6" width="12.28515625" style="175" customWidth="1"/>
    <col min="7" max="7" width="9.85546875" style="175" bestFit="1" customWidth="1"/>
    <col min="8" max="8" width="8.85546875" style="120"/>
    <col min="9" max="16384" width="8.85546875" style="119"/>
  </cols>
  <sheetData>
    <row r="1" spans="1:7">
      <c r="A1" s="237"/>
      <c r="B1" s="237"/>
      <c r="C1" s="237"/>
      <c r="D1" s="122" t="str">
        <f>оглавление!F16</f>
        <v>01.04.2020 г.</v>
      </c>
      <c r="E1" s="102" t="s">
        <v>65</v>
      </c>
    </row>
    <row r="2" spans="1:7">
      <c r="A2" s="360" t="s">
        <v>43</v>
      </c>
      <c r="B2" s="361"/>
      <c r="C2" s="362"/>
      <c r="D2" s="386" t="s">
        <v>42</v>
      </c>
    </row>
    <row r="3" spans="1:7">
      <c r="A3" s="364" t="s">
        <v>44</v>
      </c>
      <c r="B3" s="365"/>
      <c r="C3" s="366"/>
      <c r="D3" s="386"/>
    </row>
    <row r="4" spans="1:7" ht="27.6" customHeight="1">
      <c r="A4" s="354" t="s">
        <v>0</v>
      </c>
      <c r="B4" s="354" t="s">
        <v>4</v>
      </c>
      <c r="C4" s="208" t="s">
        <v>319</v>
      </c>
      <c r="D4" s="209" t="s">
        <v>67</v>
      </c>
      <c r="F4" s="120"/>
      <c r="G4" s="120"/>
    </row>
    <row r="5" spans="1:7">
      <c r="A5" s="350"/>
      <c r="B5" s="350"/>
      <c r="C5" s="369" t="s">
        <v>5</v>
      </c>
      <c r="D5" s="369"/>
      <c r="F5" s="120"/>
      <c r="G5" s="120"/>
    </row>
    <row r="6" spans="1:7" ht="15" customHeight="1">
      <c r="A6" s="176">
        <v>11.5</v>
      </c>
      <c r="B6" s="176">
        <v>513</v>
      </c>
      <c r="C6" s="177">
        <v>92.21</v>
      </c>
      <c r="D6" s="178">
        <f>(C6*1000)*(1000/B6)</f>
        <v>179746.58869395711</v>
      </c>
      <c r="E6" s="120"/>
      <c r="F6" s="124"/>
      <c r="G6" s="120"/>
    </row>
    <row r="7" spans="1:7" ht="15" customHeight="1">
      <c r="A7" s="176">
        <v>13.5</v>
      </c>
      <c r="B7" s="176">
        <v>696.5</v>
      </c>
      <c r="C7" s="177">
        <v>100.78</v>
      </c>
      <c r="D7" s="178">
        <f t="shared" ref="D7:D36" si="0">(C7*1000)*(1000/B7)</f>
        <v>144694.90308686288</v>
      </c>
      <c r="E7" s="120"/>
      <c r="F7" s="124"/>
      <c r="G7" s="120"/>
    </row>
    <row r="8" spans="1:7" ht="15" customHeight="1">
      <c r="A8" s="176">
        <v>15</v>
      </c>
      <c r="B8" s="176">
        <v>812</v>
      </c>
      <c r="C8" s="177">
        <v>113.19</v>
      </c>
      <c r="D8" s="178">
        <f t="shared" si="0"/>
        <v>139396.55172413794</v>
      </c>
      <c r="E8" s="120"/>
      <c r="F8" s="124"/>
      <c r="G8" s="120"/>
    </row>
    <row r="9" spans="1:7" ht="15" customHeight="1">
      <c r="A9" s="176">
        <v>16.5</v>
      </c>
      <c r="B9" s="176">
        <v>1045</v>
      </c>
      <c r="C9" s="177">
        <v>137.97</v>
      </c>
      <c r="D9" s="178">
        <f t="shared" si="0"/>
        <v>132028.70813397129</v>
      </c>
      <c r="E9" s="120"/>
      <c r="F9" s="124"/>
      <c r="G9" s="120"/>
    </row>
    <row r="10" spans="1:7" ht="15" customHeight="1">
      <c r="A10" s="176">
        <v>18</v>
      </c>
      <c r="B10" s="176">
        <v>1245</v>
      </c>
      <c r="C10" s="177">
        <v>165.16</v>
      </c>
      <c r="D10" s="178">
        <f t="shared" si="0"/>
        <v>132658.6345381526</v>
      </c>
      <c r="E10" s="120"/>
      <c r="F10" s="124"/>
      <c r="G10" s="120"/>
    </row>
    <row r="11" spans="1:7" ht="15" customHeight="1">
      <c r="A11" s="176">
        <v>20</v>
      </c>
      <c r="B11" s="176">
        <v>1520</v>
      </c>
      <c r="C11" s="177">
        <v>192.11</v>
      </c>
      <c r="D11" s="178">
        <f t="shared" si="0"/>
        <v>126388.15789473685</v>
      </c>
      <c r="E11" s="120"/>
      <c r="F11" s="124"/>
      <c r="G11" s="120"/>
    </row>
    <row r="12" spans="1:7" ht="15" customHeight="1">
      <c r="A12" s="176">
        <v>22</v>
      </c>
      <c r="B12" s="176">
        <v>1830</v>
      </c>
      <c r="C12" s="177">
        <v>214.55</v>
      </c>
      <c r="D12" s="178">
        <f t="shared" si="0"/>
        <v>117240.43715846995</v>
      </c>
      <c r="E12" s="120"/>
      <c r="F12" s="124"/>
      <c r="G12" s="120"/>
    </row>
    <row r="13" spans="1:7" ht="15" customHeight="1">
      <c r="A13" s="176">
        <v>23.5</v>
      </c>
      <c r="B13" s="176">
        <v>2130</v>
      </c>
      <c r="C13" s="177">
        <v>246.65</v>
      </c>
      <c r="D13" s="178">
        <f t="shared" si="0"/>
        <v>115798.1220657277</v>
      </c>
      <c r="E13" s="120"/>
      <c r="F13" s="124"/>
      <c r="G13" s="120"/>
    </row>
    <row r="14" spans="1:7" ht="15" customHeight="1">
      <c r="A14" s="176">
        <v>25.5</v>
      </c>
      <c r="B14" s="176">
        <v>2495</v>
      </c>
      <c r="C14" s="177">
        <v>288.83</v>
      </c>
      <c r="D14" s="178">
        <f t="shared" si="0"/>
        <v>115763.52705410821</v>
      </c>
      <c r="E14" s="120"/>
      <c r="F14" s="124"/>
      <c r="G14" s="120"/>
    </row>
    <row r="15" spans="1:7" ht="15" customHeight="1">
      <c r="A15" s="176">
        <v>27</v>
      </c>
      <c r="B15" s="176">
        <v>2800</v>
      </c>
      <c r="C15" s="177">
        <v>320.63</v>
      </c>
      <c r="D15" s="178">
        <f t="shared" si="0"/>
        <v>114510.71428571429</v>
      </c>
      <c r="E15" s="120"/>
      <c r="F15" s="124"/>
      <c r="G15" s="120"/>
    </row>
    <row r="16" spans="1:7" ht="15" customHeight="1">
      <c r="A16" s="176">
        <v>29</v>
      </c>
      <c r="B16" s="176">
        <v>3215</v>
      </c>
      <c r="C16" s="177">
        <v>353.43</v>
      </c>
      <c r="D16" s="178">
        <f t="shared" si="0"/>
        <v>109931.57076205287</v>
      </c>
      <c r="E16" s="120"/>
      <c r="F16" s="124"/>
      <c r="G16" s="120"/>
    </row>
    <row r="17" spans="1:7" ht="15" customHeight="1">
      <c r="A17" s="176">
        <v>31</v>
      </c>
      <c r="B17" s="176">
        <v>3655</v>
      </c>
      <c r="C17" s="177">
        <v>405.45</v>
      </c>
      <c r="D17" s="178">
        <f t="shared" si="0"/>
        <v>110930.23255813953</v>
      </c>
      <c r="E17" s="120"/>
      <c r="F17" s="124"/>
      <c r="G17" s="120"/>
    </row>
    <row r="18" spans="1:7" ht="15" customHeight="1">
      <c r="A18" s="176">
        <v>33</v>
      </c>
      <c r="B18" s="176">
        <v>4155</v>
      </c>
      <c r="C18" s="177">
        <v>456.89</v>
      </c>
      <c r="D18" s="178">
        <f t="shared" si="0"/>
        <v>109961.49217809868</v>
      </c>
      <c r="E18" s="120"/>
      <c r="F18" s="124"/>
      <c r="G18" s="120"/>
    </row>
    <row r="19" spans="1:7" ht="15" customHeight="1">
      <c r="A19" s="176">
        <v>34.5</v>
      </c>
      <c r="B19" s="176">
        <v>4550</v>
      </c>
      <c r="C19" s="177">
        <v>500.84</v>
      </c>
      <c r="D19" s="178">
        <f t="shared" si="0"/>
        <v>110074.72527472528</v>
      </c>
      <c r="E19" s="120"/>
      <c r="F19" s="124"/>
      <c r="G19" s="120"/>
    </row>
    <row r="20" spans="1:7" ht="15" customHeight="1">
      <c r="A20" s="176">
        <v>36.5</v>
      </c>
      <c r="B20" s="176">
        <v>4965</v>
      </c>
      <c r="C20" s="177">
        <v>540.86</v>
      </c>
      <c r="D20" s="178">
        <f t="shared" si="0"/>
        <v>108934.54179254784</v>
      </c>
      <c r="E20" s="120"/>
      <c r="F20" s="124"/>
      <c r="G20" s="120"/>
    </row>
    <row r="21" spans="1:7" ht="15" customHeight="1">
      <c r="A21" s="176">
        <v>38</v>
      </c>
      <c r="B21" s="176">
        <v>5510</v>
      </c>
      <c r="C21" s="177">
        <v>599.96</v>
      </c>
      <c r="D21" s="178">
        <f t="shared" si="0"/>
        <v>108885.66243194192</v>
      </c>
      <c r="E21" s="120"/>
      <c r="F21" s="124"/>
      <c r="G21" s="120"/>
    </row>
    <row r="22" spans="1:7" ht="15" customHeight="1">
      <c r="A22" s="176">
        <v>39.5</v>
      </c>
      <c r="B22" s="176">
        <v>6080</v>
      </c>
      <c r="C22" s="177">
        <v>660.96</v>
      </c>
      <c r="D22" s="178">
        <f t="shared" si="0"/>
        <v>108710.52631578948</v>
      </c>
      <c r="E22" s="120"/>
      <c r="F22" s="124"/>
      <c r="G22" s="120"/>
    </row>
    <row r="23" spans="1:7" ht="15" customHeight="1">
      <c r="A23" s="176">
        <v>42</v>
      </c>
      <c r="B23" s="176">
        <v>6750</v>
      </c>
      <c r="C23" s="177">
        <v>734.05</v>
      </c>
      <c r="D23" s="178">
        <f t="shared" si="0"/>
        <v>108748.14814814815</v>
      </c>
      <c r="E23" s="120"/>
      <c r="F23" s="124"/>
      <c r="G23" s="120"/>
    </row>
    <row r="24" spans="1:7" ht="15" customHeight="1">
      <c r="A24" s="176">
        <v>43</v>
      </c>
      <c r="B24" s="176">
        <v>7120</v>
      </c>
      <c r="C24" s="177">
        <v>771.82</v>
      </c>
      <c r="D24" s="178">
        <f t="shared" si="0"/>
        <v>108401.68539325843</v>
      </c>
      <c r="E24" s="120"/>
      <c r="F24" s="124"/>
      <c r="G24" s="120"/>
    </row>
    <row r="25" spans="1:7" ht="15" customHeight="1">
      <c r="A25" s="176">
        <v>44.5</v>
      </c>
      <c r="B25" s="176">
        <v>7770</v>
      </c>
      <c r="C25" s="177">
        <v>841.61</v>
      </c>
      <c r="D25" s="178">
        <f t="shared" si="0"/>
        <v>108315.31531531531</v>
      </c>
      <c r="E25" s="120"/>
      <c r="F25" s="124"/>
      <c r="G25" s="120"/>
    </row>
    <row r="26" spans="1:7" ht="15" customHeight="1">
      <c r="A26" s="176">
        <v>46.5</v>
      </c>
      <c r="B26" s="176">
        <v>8400</v>
      </c>
      <c r="C26" s="177">
        <v>876.04</v>
      </c>
      <c r="D26" s="178">
        <f t="shared" si="0"/>
        <v>104290.47619047618</v>
      </c>
      <c r="E26" s="120"/>
      <c r="F26" s="124"/>
      <c r="G26" s="120"/>
    </row>
    <row r="27" spans="1:7" ht="15" customHeight="1">
      <c r="A27" s="176">
        <v>48.5</v>
      </c>
      <c r="B27" s="176">
        <v>9155</v>
      </c>
      <c r="C27" s="177">
        <v>947.43</v>
      </c>
      <c r="D27" s="178">
        <f t="shared" si="0"/>
        <v>103487.71163298744</v>
      </c>
      <c r="E27" s="120"/>
      <c r="F27" s="124"/>
      <c r="G27" s="120"/>
    </row>
    <row r="28" spans="1:7" ht="15" customHeight="1">
      <c r="A28" s="176">
        <v>50.5</v>
      </c>
      <c r="B28" s="176">
        <v>9940</v>
      </c>
      <c r="C28" s="177">
        <v>999.84</v>
      </c>
      <c r="D28" s="178">
        <f t="shared" si="0"/>
        <v>100587.52515090544</v>
      </c>
      <c r="E28" s="120"/>
      <c r="F28" s="124"/>
      <c r="G28" s="120"/>
    </row>
    <row r="29" spans="1:7" ht="15" customHeight="1">
      <c r="A29" s="176">
        <v>53.5</v>
      </c>
      <c r="B29" s="176">
        <v>11150</v>
      </c>
      <c r="C29" s="177">
        <v>1112.03</v>
      </c>
      <c r="D29" s="178">
        <f t="shared" si="0"/>
        <v>99733.632286995504</v>
      </c>
      <c r="E29" s="120"/>
      <c r="F29" s="124"/>
      <c r="G29" s="120"/>
    </row>
    <row r="30" spans="1:7" ht="15" customHeight="1">
      <c r="A30" s="176">
        <v>56</v>
      </c>
      <c r="B30" s="176">
        <v>12050</v>
      </c>
      <c r="C30" s="177">
        <v>1198.1600000000001</v>
      </c>
      <c r="D30" s="178">
        <f t="shared" si="0"/>
        <v>99432.365145228207</v>
      </c>
      <c r="E30" s="120"/>
      <c r="F30" s="124"/>
      <c r="G30" s="120"/>
    </row>
    <row r="31" spans="1:7" ht="15" customHeight="1">
      <c r="A31" s="176">
        <v>58.5</v>
      </c>
      <c r="B31" s="176">
        <v>13000</v>
      </c>
      <c r="C31" s="177">
        <v>1266.5999999999999</v>
      </c>
      <c r="D31" s="178">
        <f t="shared" si="0"/>
        <v>97430.769230769234</v>
      </c>
      <c r="E31" s="120"/>
      <c r="F31" s="124"/>
      <c r="G31" s="120"/>
    </row>
    <row r="32" spans="1:7" ht="15" customHeight="1">
      <c r="A32" s="176">
        <v>60.5</v>
      </c>
      <c r="B32" s="176">
        <v>14250</v>
      </c>
      <c r="C32" s="177">
        <v>1383.07</v>
      </c>
      <c r="D32" s="178">
        <f t="shared" si="0"/>
        <v>97057.543859649115</v>
      </c>
      <c r="E32" s="120"/>
      <c r="F32" s="124"/>
      <c r="G32" s="120"/>
    </row>
    <row r="33" spans="1:7" ht="15" customHeight="1">
      <c r="A33" s="176">
        <v>63</v>
      </c>
      <c r="B33" s="176">
        <v>15200</v>
      </c>
      <c r="C33" s="177">
        <v>1468</v>
      </c>
      <c r="D33" s="178">
        <f t="shared" si="0"/>
        <v>96578.947368421053</v>
      </c>
      <c r="E33" s="120"/>
      <c r="F33" s="124"/>
      <c r="G33" s="120"/>
    </row>
    <row r="34" spans="1:7">
      <c r="A34" s="176">
        <v>65</v>
      </c>
      <c r="B34" s="176">
        <v>16100</v>
      </c>
      <c r="C34" s="177">
        <v>1540.78</v>
      </c>
      <c r="D34" s="178">
        <f t="shared" si="0"/>
        <v>95700.621118012423</v>
      </c>
      <c r="E34" s="120"/>
      <c r="F34" s="124"/>
      <c r="G34" s="120"/>
    </row>
    <row r="35" spans="1:7">
      <c r="A35" s="176">
        <v>68</v>
      </c>
      <c r="B35" s="176">
        <v>17700</v>
      </c>
      <c r="C35" s="177">
        <v>1877.03</v>
      </c>
      <c r="D35" s="178">
        <f t="shared" si="0"/>
        <v>106046.89265536724</v>
      </c>
      <c r="E35" s="120"/>
      <c r="F35" s="120"/>
      <c r="G35" s="120"/>
    </row>
    <row r="36" spans="1:7">
      <c r="A36" s="176">
        <v>72</v>
      </c>
      <c r="B36" s="176">
        <v>19800</v>
      </c>
      <c r="C36" s="177">
        <v>2093.35</v>
      </c>
      <c r="D36" s="178">
        <f t="shared" si="0"/>
        <v>105724.74747474748</v>
      </c>
      <c r="E36" s="120"/>
    </row>
    <row r="37" spans="1:7">
      <c r="B37" s="237"/>
      <c r="C37" s="237"/>
      <c r="D37" s="237"/>
      <c r="E37" s="237"/>
    </row>
    <row r="38" spans="1:7">
      <c r="B38" s="237"/>
      <c r="C38" s="258"/>
      <c r="D38" s="258"/>
      <c r="E38" s="237"/>
    </row>
    <row r="39" spans="1:7">
      <c r="B39" s="237"/>
      <c r="C39" s="258"/>
      <c r="D39" s="258"/>
      <c r="E39" s="237"/>
    </row>
    <row r="40" spans="1:7">
      <c r="B40" s="237"/>
      <c r="C40" s="237"/>
      <c r="D40" s="237"/>
      <c r="E40" s="237"/>
    </row>
    <row r="41" spans="1:7">
      <c r="B41" s="237"/>
      <c r="C41" s="237"/>
      <c r="D41" s="237"/>
      <c r="E41" s="237"/>
    </row>
    <row r="42" spans="1:7">
      <c r="B42" s="237"/>
      <c r="C42" s="237"/>
      <c r="D42" s="237"/>
      <c r="E42" s="237"/>
    </row>
    <row r="43" spans="1:7">
      <c r="B43" s="237"/>
      <c r="C43" s="237"/>
      <c r="D43" s="237"/>
      <c r="E43" s="237"/>
    </row>
  </sheetData>
  <mergeCells count="6">
    <mergeCell ref="A2:C2"/>
    <mergeCell ref="D2:D3"/>
    <mergeCell ref="A3:C3"/>
    <mergeCell ref="A4:A5"/>
    <mergeCell ref="B4:B5"/>
    <mergeCell ref="C5:D5"/>
  </mergeCells>
  <phoneticPr fontId="0" type="noConversion"/>
  <hyperlinks>
    <hyperlink ref="E1" location="оглавление!A1" display="Оглавление"/>
  </hyperlinks>
  <printOptions horizontalCentered="1"/>
  <pageMargins left="0.78740157480314965" right="0.39370078740157483" top="0.39370078740157483" bottom="0.39370078740157483" header="0" footer="0"/>
  <pageSetup paperSize="9" orientation="portrait" r:id="rId1"/>
  <headerFooter alignWithMargins="0">
    <oddHeader>&amp;A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5">
    <pageSetUpPr fitToPage="1"/>
  </sheetPr>
  <dimension ref="A1:G55"/>
  <sheetViews>
    <sheetView topLeftCell="A19" zoomScaleNormal="100" zoomScaleSheetLayoutView="75" workbookViewId="0">
      <selection activeCell="D36" sqref="D36"/>
    </sheetView>
  </sheetViews>
  <sheetFormatPr defaultColWidth="8.85546875" defaultRowHeight="12.75"/>
  <cols>
    <col min="1" max="1" width="12" style="179" customWidth="1"/>
    <col min="2" max="2" width="21.42578125" style="180" customWidth="1"/>
    <col min="3" max="3" width="31" style="181" customWidth="1"/>
    <col min="4" max="4" width="27.7109375" style="181" customWidth="1"/>
    <col min="5" max="5" width="12.7109375" style="179" customWidth="1"/>
    <col min="6" max="6" width="10.28515625" style="181" customWidth="1"/>
    <col min="7" max="7" width="9.85546875" style="181" bestFit="1" customWidth="1"/>
    <col min="8" max="16384" width="8.85546875" style="179"/>
  </cols>
  <sheetData>
    <row r="1" spans="1:7" ht="13.15" customHeight="1">
      <c r="D1" s="122" t="str">
        <f>оглавление!F16</f>
        <v>01.04.2020 г.</v>
      </c>
      <c r="E1" s="102" t="s">
        <v>65</v>
      </c>
    </row>
    <row r="2" spans="1:7">
      <c r="A2" s="360" t="s">
        <v>43</v>
      </c>
      <c r="B2" s="361"/>
      <c r="C2" s="362"/>
      <c r="D2" s="363" t="s">
        <v>45</v>
      </c>
    </row>
    <row r="3" spans="1:7">
      <c r="A3" s="364" t="s">
        <v>46</v>
      </c>
      <c r="B3" s="365"/>
      <c r="C3" s="366"/>
      <c r="D3" s="363"/>
    </row>
    <row r="4" spans="1:7" ht="27.6" customHeight="1">
      <c r="A4" s="354" t="s">
        <v>0</v>
      </c>
      <c r="B4" s="367" t="s">
        <v>4</v>
      </c>
      <c r="C4" s="214" t="s">
        <v>319</v>
      </c>
      <c r="D4" s="215" t="s">
        <v>67</v>
      </c>
      <c r="F4" s="180"/>
      <c r="G4" s="179"/>
    </row>
    <row r="5" spans="1:7">
      <c r="A5" s="350"/>
      <c r="B5" s="368"/>
      <c r="C5" s="351" t="s">
        <v>5</v>
      </c>
      <c r="D5" s="351"/>
      <c r="F5" s="180"/>
      <c r="G5" s="179"/>
    </row>
    <row r="6" spans="1:7">
      <c r="A6" s="188">
        <v>13</v>
      </c>
      <c r="B6" s="189">
        <v>736</v>
      </c>
      <c r="C6" s="297">
        <v>127.45</v>
      </c>
      <c r="D6" s="178">
        <f>(C6*1000)*(1000/B6)</f>
        <v>173165.76086956522</v>
      </c>
      <c r="E6" s="259"/>
      <c r="F6" s="260"/>
      <c r="G6" s="179"/>
    </row>
    <row r="7" spans="1:7">
      <c r="A7" s="188">
        <v>14.5</v>
      </c>
      <c r="B7" s="189">
        <v>882</v>
      </c>
      <c r="C7" s="297">
        <v>146.47999999999999</v>
      </c>
      <c r="D7" s="178">
        <f t="shared" ref="D7:D31" si="0">(C7*1000)*(1000/B7)</f>
        <v>166077.09750566893</v>
      </c>
      <c r="E7" s="259"/>
      <c r="F7" s="260"/>
      <c r="G7" s="179"/>
    </row>
    <row r="8" spans="1:7">
      <c r="A8" s="188">
        <v>16</v>
      </c>
      <c r="B8" s="189">
        <v>1115</v>
      </c>
      <c r="C8" s="297">
        <v>164.8</v>
      </c>
      <c r="D8" s="178">
        <f t="shared" si="0"/>
        <v>147802.69058295965</v>
      </c>
      <c r="E8" s="259"/>
      <c r="F8" s="260"/>
      <c r="G8" s="179"/>
    </row>
    <row r="9" spans="1:7">
      <c r="A9" s="188">
        <v>17.5</v>
      </c>
      <c r="B9" s="189">
        <v>1326</v>
      </c>
      <c r="C9" s="297">
        <v>183.56</v>
      </c>
      <c r="D9" s="178">
        <f t="shared" si="0"/>
        <v>138431.37254901961</v>
      </c>
      <c r="E9" s="259"/>
      <c r="F9" s="260"/>
      <c r="G9" s="179"/>
    </row>
    <row r="10" spans="1:7">
      <c r="A10" s="188">
        <v>19.5</v>
      </c>
      <c r="B10" s="189">
        <v>1636.5</v>
      </c>
      <c r="C10" s="297">
        <v>208.77</v>
      </c>
      <c r="D10" s="178">
        <f t="shared" si="0"/>
        <v>127571.03574702107</v>
      </c>
      <c r="E10" s="259"/>
      <c r="F10" s="260"/>
      <c r="G10" s="179"/>
    </row>
    <row r="11" spans="1:7">
      <c r="A11" s="188">
        <v>21</v>
      </c>
      <c r="B11" s="189">
        <v>1950</v>
      </c>
      <c r="C11" s="297">
        <v>240.13</v>
      </c>
      <c r="D11" s="178">
        <f t="shared" si="0"/>
        <v>123143.58974358974</v>
      </c>
      <c r="E11" s="259"/>
      <c r="F11" s="260"/>
      <c r="G11" s="179"/>
    </row>
    <row r="12" spans="1:7">
      <c r="A12" s="188">
        <v>23</v>
      </c>
      <c r="B12" s="189">
        <v>2296</v>
      </c>
      <c r="C12" s="297">
        <v>276.87</v>
      </c>
      <c r="D12" s="178">
        <f t="shared" si="0"/>
        <v>120587.97909407665</v>
      </c>
      <c r="E12" s="259"/>
      <c r="F12" s="260"/>
      <c r="G12" s="179"/>
    </row>
    <row r="13" spans="1:7">
      <c r="A13" s="188">
        <v>25</v>
      </c>
      <c r="B13" s="189">
        <v>2668</v>
      </c>
      <c r="C13" s="297">
        <v>311.14999999999998</v>
      </c>
      <c r="D13" s="178">
        <f t="shared" si="0"/>
        <v>116622.93853073462</v>
      </c>
      <c r="E13" s="259"/>
      <c r="F13" s="260"/>
      <c r="G13" s="179"/>
    </row>
    <row r="14" spans="1:7">
      <c r="A14" s="188">
        <v>26.5</v>
      </c>
      <c r="B14" s="189">
        <v>2991</v>
      </c>
      <c r="C14" s="297">
        <v>356.33</v>
      </c>
      <c r="D14" s="178">
        <f t="shared" si="0"/>
        <v>119134.06887328654</v>
      </c>
      <c r="E14" s="259"/>
      <c r="F14" s="260"/>
      <c r="G14" s="179"/>
    </row>
    <row r="15" spans="1:7">
      <c r="A15" s="188">
        <v>28</v>
      </c>
      <c r="B15" s="189">
        <v>3414</v>
      </c>
      <c r="C15" s="297">
        <v>405.41</v>
      </c>
      <c r="D15" s="178">
        <f t="shared" si="0"/>
        <v>118749.26772114821</v>
      </c>
      <c r="E15" s="259"/>
      <c r="F15" s="260"/>
      <c r="G15" s="179"/>
    </row>
    <row r="16" spans="1:7">
      <c r="A16" s="188">
        <v>30</v>
      </c>
      <c r="B16" s="189">
        <v>3903</v>
      </c>
      <c r="C16" s="297">
        <v>454.32</v>
      </c>
      <c r="D16" s="178">
        <f t="shared" si="0"/>
        <v>116402.76710222906</v>
      </c>
      <c r="E16" s="259"/>
      <c r="F16" s="260"/>
      <c r="G16" s="192"/>
    </row>
    <row r="17" spans="1:7">
      <c r="A17" s="188">
        <v>32.5</v>
      </c>
      <c r="B17" s="189">
        <v>4459</v>
      </c>
      <c r="C17" s="297">
        <v>505.06</v>
      </c>
      <c r="D17" s="178">
        <f t="shared" si="0"/>
        <v>113267.54877775286</v>
      </c>
      <c r="E17" s="259"/>
      <c r="F17" s="260"/>
      <c r="G17" s="192"/>
    </row>
    <row r="18" spans="1:7">
      <c r="A18" s="188">
        <v>35.5</v>
      </c>
      <c r="B18" s="189">
        <v>5303</v>
      </c>
      <c r="C18" s="297">
        <v>599.16999999999996</v>
      </c>
      <c r="D18" s="178">
        <f t="shared" si="0"/>
        <v>112986.98849707714</v>
      </c>
      <c r="E18" s="259"/>
      <c r="F18" s="260"/>
      <c r="G18" s="192"/>
    </row>
    <row r="19" spans="1:7">
      <c r="A19" s="188">
        <v>36.5</v>
      </c>
      <c r="B19" s="189">
        <v>5908</v>
      </c>
      <c r="C19" s="297">
        <v>667.05</v>
      </c>
      <c r="D19" s="178">
        <f t="shared" si="0"/>
        <v>112906.2288422478</v>
      </c>
      <c r="E19" s="259"/>
      <c r="F19" s="260"/>
      <c r="G19" s="192"/>
    </row>
    <row r="20" spans="1:7">
      <c r="A20" s="188">
        <v>39</v>
      </c>
      <c r="B20" s="189">
        <v>6537.5</v>
      </c>
      <c r="C20" s="297">
        <v>744.13</v>
      </c>
      <c r="D20" s="178">
        <f t="shared" si="0"/>
        <v>113824.85659655833</v>
      </c>
      <c r="E20" s="259"/>
      <c r="F20" s="260"/>
      <c r="G20" s="192"/>
    </row>
    <row r="21" spans="1:7">
      <c r="A21" s="188">
        <v>41</v>
      </c>
      <c r="B21" s="189">
        <v>7272</v>
      </c>
      <c r="C21" s="297">
        <v>828.79</v>
      </c>
      <c r="D21" s="178">
        <f t="shared" si="0"/>
        <v>113970.02200220023</v>
      </c>
      <c r="E21" s="259"/>
      <c r="F21" s="260"/>
      <c r="G21" s="192"/>
    </row>
    <row r="22" spans="1:7">
      <c r="A22" s="188">
        <v>42</v>
      </c>
      <c r="B22" s="189">
        <v>7711</v>
      </c>
      <c r="C22" s="297">
        <v>873.84</v>
      </c>
      <c r="D22" s="178">
        <f t="shared" si="0"/>
        <v>113323.82310984308</v>
      </c>
      <c r="E22" s="259"/>
      <c r="F22" s="260"/>
      <c r="G22" s="192"/>
    </row>
    <row r="23" spans="1:7">
      <c r="A23" s="188">
        <v>45.5</v>
      </c>
      <c r="B23" s="189">
        <v>9034</v>
      </c>
      <c r="C23" s="297">
        <v>985.8</v>
      </c>
      <c r="D23" s="178">
        <f t="shared" si="0"/>
        <v>109121.09807394288</v>
      </c>
      <c r="E23" s="259"/>
      <c r="F23" s="260"/>
      <c r="G23" s="192"/>
    </row>
    <row r="24" spans="1:7">
      <c r="A24" s="188">
        <v>49</v>
      </c>
      <c r="B24" s="189">
        <v>10625</v>
      </c>
      <c r="C24" s="297">
        <v>1157.8399999999999</v>
      </c>
      <c r="D24" s="178">
        <f t="shared" si="0"/>
        <v>108973.17647058824</v>
      </c>
      <c r="E24" s="259"/>
      <c r="F24" s="260"/>
      <c r="G24" s="192"/>
    </row>
    <row r="25" spans="1:7">
      <c r="A25" s="188">
        <v>52</v>
      </c>
      <c r="B25" s="189">
        <v>11910</v>
      </c>
      <c r="C25" s="297">
        <v>1285.6400000000001</v>
      </c>
      <c r="D25" s="178">
        <f t="shared" si="0"/>
        <v>107946.26364399664</v>
      </c>
      <c r="E25" s="259"/>
      <c r="F25" s="260"/>
      <c r="G25" s="192"/>
    </row>
    <row r="26" spans="1:7">
      <c r="A26" s="188">
        <v>57</v>
      </c>
      <c r="B26" s="189">
        <v>13886</v>
      </c>
      <c r="C26" s="297">
        <v>1501.92</v>
      </c>
      <c r="D26" s="178">
        <f t="shared" si="0"/>
        <v>108160.73743338615</v>
      </c>
      <c r="E26" s="259"/>
      <c r="F26" s="260"/>
      <c r="G26" s="192"/>
    </row>
    <row r="27" spans="1:7">
      <c r="A27" s="188">
        <v>60.5</v>
      </c>
      <c r="B27" s="189">
        <v>15257</v>
      </c>
      <c r="C27" s="297">
        <v>1643.91</v>
      </c>
      <c r="D27" s="178">
        <f t="shared" si="0"/>
        <v>107747.91898800551</v>
      </c>
      <c r="E27" s="259"/>
      <c r="F27" s="260"/>
      <c r="G27" s="192"/>
    </row>
    <row r="28" spans="1:7">
      <c r="A28" s="188">
        <v>61.5</v>
      </c>
      <c r="B28" s="189">
        <v>16262.5</v>
      </c>
      <c r="C28" s="297">
        <v>1747.69</v>
      </c>
      <c r="D28" s="178">
        <f t="shared" si="0"/>
        <v>107467.48654880861</v>
      </c>
      <c r="E28" s="259"/>
      <c r="F28" s="260"/>
      <c r="G28" s="192"/>
    </row>
    <row r="29" spans="1:7">
      <c r="A29" s="188">
        <v>64</v>
      </c>
      <c r="B29" s="189">
        <v>17165</v>
      </c>
      <c r="C29" s="297">
        <v>1843.27</v>
      </c>
      <c r="D29" s="178">
        <f t="shared" si="0"/>
        <v>107385.37722108942</v>
      </c>
      <c r="E29" s="259"/>
      <c r="F29" s="260"/>
      <c r="G29" s="192"/>
    </row>
    <row r="30" spans="1:7">
      <c r="A30" s="188">
        <v>68</v>
      </c>
      <c r="B30" s="189">
        <v>18775</v>
      </c>
      <c r="C30" s="297">
        <v>1935.43</v>
      </c>
      <c r="D30" s="178">
        <f t="shared" si="0"/>
        <v>103085.48601864181</v>
      </c>
      <c r="E30" s="259"/>
      <c r="F30" s="260"/>
      <c r="G30" s="192"/>
    </row>
    <row r="31" spans="1:7">
      <c r="A31" s="188">
        <v>72</v>
      </c>
      <c r="B31" s="189">
        <v>21125</v>
      </c>
      <c r="C31" s="297">
        <v>2032.2</v>
      </c>
      <c r="D31" s="178">
        <f t="shared" si="0"/>
        <v>96198.816568047332</v>
      </c>
      <c r="E31" s="259"/>
      <c r="F31" s="260"/>
      <c r="G31" s="192"/>
    </row>
    <row r="32" spans="1:7" ht="15.6" customHeight="1">
      <c r="A32" s="261"/>
      <c r="B32" s="260"/>
      <c r="C32" s="195"/>
      <c r="D32" s="195"/>
      <c r="F32" s="180"/>
      <c r="G32" s="179"/>
    </row>
    <row r="33" spans="1:7">
      <c r="D33" s="122"/>
      <c r="E33" s="102" t="s">
        <v>65</v>
      </c>
      <c r="F33" s="180"/>
      <c r="G33" s="179"/>
    </row>
    <row r="34" spans="1:7" ht="18" customHeight="1">
      <c r="A34" s="360" t="s">
        <v>70</v>
      </c>
      <c r="B34" s="361"/>
      <c r="C34" s="362"/>
      <c r="D34" s="363" t="s">
        <v>258</v>
      </c>
      <c r="F34" s="180"/>
      <c r="G34" s="179"/>
    </row>
    <row r="35" spans="1:7" ht="16.149999999999999" customHeight="1">
      <c r="A35" s="364" t="s">
        <v>259</v>
      </c>
      <c r="B35" s="365"/>
      <c r="C35" s="366"/>
      <c r="D35" s="387"/>
      <c r="F35" s="180"/>
      <c r="G35" s="179"/>
    </row>
    <row r="36" spans="1:7" ht="30" customHeight="1">
      <c r="A36" s="354" t="s">
        <v>0</v>
      </c>
      <c r="B36" s="367" t="s">
        <v>4</v>
      </c>
      <c r="C36" s="214" t="s">
        <v>319</v>
      </c>
      <c r="D36" s="215" t="s">
        <v>67</v>
      </c>
    </row>
    <row r="37" spans="1:7">
      <c r="A37" s="350"/>
      <c r="B37" s="368"/>
      <c r="C37" s="351" t="s">
        <v>5</v>
      </c>
      <c r="D37" s="351"/>
    </row>
    <row r="38" spans="1:7">
      <c r="A38" s="188">
        <v>39</v>
      </c>
      <c r="B38" s="215">
        <v>6578</v>
      </c>
      <c r="C38" s="297">
        <v>725.46</v>
      </c>
      <c r="D38" s="190">
        <f t="shared" ref="D38:D43" si="1">(C38*1000)*(1000/B38)</f>
        <v>110285.80115536637</v>
      </c>
      <c r="E38" s="259"/>
      <c r="F38" s="260"/>
    </row>
    <row r="39" spans="1:7">
      <c r="A39" s="188">
        <v>42</v>
      </c>
      <c r="B39" s="189">
        <v>7770</v>
      </c>
      <c r="C39" s="297">
        <v>854.08</v>
      </c>
      <c r="D39" s="190">
        <f t="shared" si="1"/>
        <v>109920.20592020592</v>
      </c>
      <c r="E39" s="259"/>
      <c r="F39" s="260"/>
    </row>
    <row r="40" spans="1:7">
      <c r="A40" s="188">
        <v>45.5</v>
      </c>
      <c r="B40" s="189">
        <v>9126</v>
      </c>
      <c r="C40" s="297">
        <v>967.28</v>
      </c>
      <c r="D40" s="190">
        <f t="shared" si="1"/>
        <v>105991.6721455183</v>
      </c>
      <c r="E40" s="259"/>
      <c r="F40" s="260"/>
    </row>
    <row r="41" spans="1:7">
      <c r="A41" s="188">
        <v>52</v>
      </c>
      <c r="B41" s="189">
        <v>11965</v>
      </c>
      <c r="C41" s="297">
        <v>1250.26</v>
      </c>
      <c r="D41" s="190">
        <f>(C41*1000)*(1000/B41)</f>
        <v>104493.10488926034</v>
      </c>
      <c r="E41" s="259"/>
      <c r="F41" s="260"/>
    </row>
    <row r="42" spans="1:7" ht="13.9" customHeight="1">
      <c r="A42" s="188">
        <v>57</v>
      </c>
      <c r="B42" s="189">
        <v>13954</v>
      </c>
      <c r="C42" s="297">
        <v>1463.77</v>
      </c>
      <c r="D42" s="190">
        <f>(C42*1000)*(1000/B42)</f>
        <v>104899.67034542067</v>
      </c>
      <c r="E42" s="259"/>
      <c r="F42" s="260"/>
    </row>
    <row r="43" spans="1:7">
      <c r="A43" s="188">
        <v>64</v>
      </c>
      <c r="B43" s="189">
        <v>17250</v>
      </c>
      <c r="C43" s="297">
        <v>1800.78</v>
      </c>
      <c r="D43" s="190">
        <f t="shared" si="1"/>
        <v>104393.04347826086</v>
      </c>
      <c r="E43" s="259"/>
      <c r="F43" s="260"/>
    </row>
    <row r="44" spans="1:7" ht="13.9" customHeight="1">
      <c r="E44" s="262"/>
      <c r="F44" s="260"/>
    </row>
    <row r="45" spans="1:7">
      <c r="D45" s="122"/>
    </row>
    <row r="46" spans="1:7" ht="18" customHeight="1">
      <c r="A46" s="360" t="s">
        <v>70</v>
      </c>
      <c r="B46" s="361"/>
      <c r="C46" s="362"/>
      <c r="D46" s="363" t="s">
        <v>382</v>
      </c>
    </row>
    <row r="47" spans="1:7" ht="16.149999999999999" customHeight="1">
      <c r="A47" s="364" t="s">
        <v>370</v>
      </c>
      <c r="B47" s="365"/>
      <c r="C47" s="366"/>
      <c r="D47" s="387"/>
    </row>
    <row r="48" spans="1:7" ht="30" customHeight="1">
      <c r="A48" s="354" t="s">
        <v>0</v>
      </c>
      <c r="B48" s="367" t="s">
        <v>4</v>
      </c>
      <c r="C48" s="214" t="s">
        <v>319</v>
      </c>
      <c r="D48" s="215" t="s">
        <v>67</v>
      </c>
    </row>
    <row r="49" spans="1:6">
      <c r="A49" s="350"/>
      <c r="B49" s="368"/>
      <c r="C49" s="351" t="s">
        <v>5</v>
      </c>
      <c r="D49" s="351"/>
    </row>
    <row r="50" spans="1:6">
      <c r="A50" s="188">
        <v>39</v>
      </c>
      <c r="B50" s="215">
        <v>6654</v>
      </c>
      <c r="C50" s="297">
        <v>721.04550000000006</v>
      </c>
      <c r="D50" s="190">
        <f t="shared" ref="D50:D55" si="2">(C50*1000)*(1000/B50)</f>
        <v>108362.71415689812</v>
      </c>
      <c r="E50" s="259"/>
      <c r="F50" s="260"/>
    </row>
    <row r="51" spans="1:6">
      <c r="A51" s="188">
        <v>45.5</v>
      </c>
      <c r="B51" s="189">
        <v>8948</v>
      </c>
      <c r="C51" s="297">
        <v>955.21650000000011</v>
      </c>
      <c r="D51" s="190">
        <f t="shared" si="2"/>
        <v>106751.95574430042</v>
      </c>
      <c r="E51" s="259"/>
      <c r="F51" s="260"/>
    </row>
    <row r="52" spans="1:6">
      <c r="A52" s="188">
        <v>52</v>
      </c>
      <c r="B52" s="189">
        <v>11820</v>
      </c>
      <c r="C52" s="297">
        <v>1245.7515000000001</v>
      </c>
      <c r="D52" s="190">
        <f t="shared" si="2"/>
        <v>105393.52791878172</v>
      </c>
      <c r="E52" s="259"/>
      <c r="F52" s="260"/>
    </row>
    <row r="53" spans="1:6" ht="13.5" customHeight="1">
      <c r="A53" s="188">
        <v>57</v>
      </c>
      <c r="B53" s="189">
        <v>14220</v>
      </c>
      <c r="C53" s="297">
        <v>1455.3210000000001</v>
      </c>
      <c r="D53" s="190">
        <f t="shared" si="2"/>
        <v>102343.24894514769</v>
      </c>
      <c r="E53" s="259"/>
      <c r="F53" s="260"/>
    </row>
    <row r="54" spans="1:6" ht="13.5" customHeight="1">
      <c r="A54" s="188">
        <v>60</v>
      </c>
      <c r="B54" s="189">
        <v>15720</v>
      </c>
      <c r="C54" s="297">
        <v>1633.8630000000001</v>
      </c>
      <c r="D54" s="190">
        <f t="shared" si="2"/>
        <v>103935.30534351146</v>
      </c>
      <c r="E54" s="259"/>
      <c r="F54" s="260"/>
    </row>
    <row r="55" spans="1:6" ht="13.5" customHeight="1">
      <c r="A55" s="188">
        <v>64</v>
      </c>
      <c r="B55" s="189">
        <v>17873</v>
      </c>
      <c r="C55" s="297">
        <v>1837.8254999999999</v>
      </c>
      <c r="D55" s="190">
        <f t="shared" si="2"/>
        <v>102826.91769708499</v>
      </c>
      <c r="E55" s="259"/>
      <c r="F55" s="260"/>
    </row>
  </sheetData>
  <mergeCells count="18">
    <mergeCell ref="D2:D3"/>
    <mergeCell ref="A3:C3"/>
    <mergeCell ref="A2:C2"/>
    <mergeCell ref="A4:A5"/>
    <mergeCell ref="B4:B5"/>
    <mergeCell ref="C5:D5"/>
    <mergeCell ref="C37:D37"/>
    <mergeCell ref="B36:B37"/>
    <mergeCell ref="D34:D35"/>
    <mergeCell ref="A34:C34"/>
    <mergeCell ref="A35:C35"/>
    <mergeCell ref="A36:A37"/>
    <mergeCell ref="A46:C46"/>
    <mergeCell ref="D46:D47"/>
    <mergeCell ref="A47:C47"/>
    <mergeCell ref="A48:A49"/>
    <mergeCell ref="B48:B49"/>
    <mergeCell ref="C49:D49"/>
  </mergeCells>
  <phoneticPr fontId="0" type="noConversion"/>
  <hyperlinks>
    <hyperlink ref="E1" location="оглавление!A1" display="Оглавление"/>
    <hyperlink ref="E33" location="оглавление!A1" display="Оглавление"/>
  </hyperlinks>
  <pageMargins left="0.78740157480314965" right="0.39370078740157483" top="0.39370078740157483" bottom="0.39370078740157483" header="0" footer="0"/>
  <pageSetup paperSize="9" orientation="portrait" r:id="rId1"/>
  <headerFooter alignWithMargins="0">
    <oddHeader>&amp;A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H93"/>
  <sheetViews>
    <sheetView zoomScale="80" zoomScaleNormal="80" zoomScaleSheetLayoutView="75" workbookViewId="0">
      <selection activeCell="E6" sqref="E6:F33"/>
    </sheetView>
  </sheetViews>
  <sheetFormatPr defaultColWidth="8.85546875" defaultRowHeight="12.75"/>
  <cols>
    <col min="1" max="1" width="11.28515625" style="119" customWidth="1"/>
    <col min="2" max="2" width="20.85546875" style="119" customWidth="1"/>
    <col min="3" max="3" width="30.7109375" style="120" customWidth="1"/>
    <col min="4" max="4" width="27.85546875" style="120" customWidth="1"/>
    <col min="5" max="5" width="11.5703125" style="119" bestFit="1" customWidth="1"/>
    <col min="6" max="6" width="12.42578125" style="175" customWidth="1"/>
    <col min="7" max="7" width="9.85546875" style="175" bestFit="1" customWidth="1"/>
    <col min="8" max="8" width="14.140625" style="119" customWidth="1"/>
    <col min="9" max="16384" width="8.85546875" style="119"/>
  </cols>
  <sheetData>
    <row r="1" spans="1:8">
      <c r="D1" s="122" t="str">
        <f>оглавление!F16</f>
        <v>01.04.2020 г.</v>
      </c>
      <c r="E1" s="102" t="s">
        <v>65</v>
      </c>
    </row>
    <row r="2" spans="1:8">
      <c r="A2" s="360" t="s">
        <v>13</v>
      </c>
      <c r="B2" s="361"/>
      <c r="C2" s="362"/>
      <c r="D2" s="363" t="s">
        <v>47</v>
      </c>
    </row>
    <row r="3" spans="1:8">
      <c r="A3" s="364" t="s">
        <v>48</v>
      </c>
      <c r="B3" s="365"/>
      <c r="C3" s="366"/>
      <c r="D3" s="363"/>
    </row>
    <row r="4" spans="1:8" ht="27.6" customHeight="1">
      <c r="A4" s="354" t="s">
        <v>0</v>
      </c>
      <c r="B4" s="354" t="s">
        <v>4</v>
      </c>
      <c r="C4" s="214" t="s">
        <v>319</v>
      </c>
      <c r="D4" s="215" t="s">
        <v>67</v>
      </c>
    </row>
    <row r="5" spans="1:8">
      <c r="A5" s="350"/>
      <c r="B5" s="350"/>
      <c r="C5" s="351" t="s">
        <v>5</v>
      </c>
      <c r="D5" s="351"/>
    </row>
    <row r="6" spans="1:8" ht="15" customHeight="1">
      <c r="A6" s="176">
        <v>5.0999999999999996</v>
      </c>
      <c r="B6" s="201">
        <v>104</v>
      </c>
      <c r="C6" s="177">
        <v>34.53</v>
      </c>
      <c r="D6" s="190">
        <f>(C6*1000)*(1000/B6)</f>
        <v>332019.23076923075</v>
      </c>
      <c r="E6" s="120"/>
      <c r="F6" s="124"/>
      <c r="H6" s="175"/>
    </row>
    <row r="7" spans="1:8" ht="15" customHeight="1">
      <c r="A7" s="176">
        <v>5.5</v>
      </c>
      <c r="B7" s="201">
        <v>127.1</v>
      </c>
      <c r="C7" s="177">
        <v>36.380000000000003</v>
      </c>
      <c r="D7" s="190">
        <f t="shared" ref="D7:D33" si="0">(C7*1000)*(1000/B7)</f>
        <v>286231.31392604252</v>
      </c>
      <c r="E7" s="120"/>
      <c r="F7" s="124"/>
      <c r="H7" s="175"/>
    </row>
    <row r="8" spans="1:8" ht="15" customHeight="1">
      <c r="A8" s="176">
        <v>6.7</v>
      </c>
      <c r="B8" s="201">
        <v>190.4</v>
      </c>
      <c r="C8" s="177">
        <v>45.62</v>
      </c>
      <c r="D8" s="190">
        <f t="shared" si="0"/>
        <v>239600.84033613445</v>
      </c>
      <c r="E8" s="120"/>
      <c r="F8" s="124"/>
      <c r="H8" s="175"/>
    </row>
    <row r="9" spans="1:8" ht="15" customHeight="1">
      <c r="A9" s="176">
        <v>8</v>
      </c>
      <c r="B9" s="201">
        <v>274.2</v>
      </c>
      <c r="C9" s="177">
        <v>56.92</v>
      </c>
      <c r="D9" s="190">
        <f t="shared" si="0"/>
        <v>207585.70386579141</v>
      </c>
      <c r="E9" s="120"/>
      <c r="F9" s="124"/>
      <c r="H9" s="175"/>
    </row>
    <row r="10" spans="1:8" ht="15" customHeight="1">
      <c r="A10" s="176">
        <v>8.8000000000000007</v>
      </c>
      <c r="B10" s="201">
        <v>329.5</v>
      </c>
      <c r="C10" s="177">
        <v>65.41</v>
      </c>
      <c r="D10" s="190">
        <f t="shared" si="0"/>
        <v>198512.89833080425</v>
      </c>
      <c r="E10" s="120"/>
      <c r="F10" s="124"/>
      <c r="H10" s="175"/>
    </row>
    <row r="11" spans="1:8" ht="15" customHeight="1">
      <c r="A11" s="176">
        <v>9.6999999999999993</v>
      </c>
      <c r="B11" s="201">
        <v>390.2</v>
      </c>
      <c r="C11" s="177">
        <v>68.25</v>
      </c>
      <c r="D11" s="190">
        <f t="shared" si="0"/>
        <v>174910.30240902101</v>
      </c>
      <c r="E11" s="120"/>
      <c r="F11" s="124"/>
      <c r="H11" s="175"/>
    </row>
    <row r="12" spans="1:8" ht="15" customHeight="1">
      <c r="A12" s="176">
        <v>11</v>
      </c>
      <c r="B12" s="201">
        <v>498</v>
      </c>
      <c r="C12" s="177">
        <v>80.650000000000006</v>
      </c>
      <c r="D12" s="190">
        <f t="shared" si="0"/>
        <v>161947.79116465864</v>
      </c>
      <c r="E12" s="120"/>
      <c r="F12" s="124"/>
      <c r="H12" s="175"/>
    </row>
    <row r="13" spans="1:8" ht="15" customHeight="1">
      <c r="A13" s="176">
        <v>12</v>
      </c>
      <c r="B13" s="201">
        <v>585.5</v>
      </c>
      <c r="C13" s="177">
        <v>90.54</v>
      </c>
      <c r="D13" s="190">
        <f t="shared" si="0"/>
        <v>154637.06233988045</v>
      </c>
      <c r="E13" s="120"/>
      <c r="F13" s="124"/>
      <c r="H13" s="175"/>
    </row>
    <row r="14" spans="1:8" ht="15" customHeight="1">
      <c r="A14" s="176">
        <v>12.5</v>
      </c>
      <c r="B14" s="201">
        <v>653</v>
      </c>
      <c r="C14" s="177">
        <v>97.98</v>
      </c>
      <c r="D14" s="190">
        <f t="shared" si="0"/>
        <v>150045.94180704441</v>
      </c>
      <c r="E14" s="120"/>
      <c r="F14" s="124"/>
      <c r="H14" s="175"/>
    </row>
    <row r="15" spans="1:8" ht="15" customHeight="1">
      <c r="A15" s="176">
        <v>14</v>
      </c>
      <c r="B15" s="201">
        <v>794.5</v>
      </c>
      <c r="C15" s="177">
        <v>108.11</v>
      </c>
      <c r="D15" s="190">
        <f t="shared" si="0"/>
        <v>136073.00188797986</v>
      </c>
      <c r="E15" s="120"/>
      <c r="F15" s="124"/>
      <c r="H15" s="175"/>
    </row>
    <row r="16" spans="1:8" ht="15" customHeight="1">
      <c r="A16" s="176">
        <v>15</v>
      </c>
      <c r="B16" s="201">
        <v>924.2</v>
      </c>
      <c r="C16" s="177">
        <v>125.59</v>
      </c>
      <c r="D16" s="190">
        <f t="shared" si="0"/>
        <v>135890.4998917983</v>
      </c>
      <c r="E16" s="120"/>
      <c r="F16" s="124"/>
      <c r="H16" s="175"/>
    </row>
    <row r="17" spans="1:8" ht="15" customHeight="1">
      <c r="A17" s="176">
        <v>16.5</v>
      </c>
      <c r="B17" s="201">
        <v>1114.7</v>
      </c>
      <c r="C17" s="177">
        <v>143.19999999999999</v>
      </c>
      <c r="D17" s="190">
        <f t="shared" si="0"/>
        <v>128465.05786310218</v>
      </c>
      <c r="E17" s="120"/>
      <c r="F17" s="124"/>
      <c r="H17" s="175"/>
    </row>
    <row r="18" spans="1:8" ht="15" customHeight="1">
      <c r="A18" s="176">
        <v>18</v>
      </c>
      <c r="B18" s="201">
        <v>1356</v>
      </c>
      <c r="C18" s="177">
        <v>166.51</v>
      </c>
      <c r="D18" s="190">
        <f t="shared" si="0"/>
        <v>122794.98525073746</v>
      </c>
      <c r="E18" s="120"/>
      <c r="F18" s="124"/>
      <c r="H18" s="175"/>
    </row>
    <row r="19" spans="1:8" ht="15" customHeight="1">
      <c r="A19" s="176">
        <v>19</v>
      </c>
      <c r="B19" s="201">
        <v>1526</v>
      </c>
      <c r="C19" s="177">
        <v>185.55</v>
      </c>
      <c r="D19" s="190">
        <f t="shared" si="0"/>
        <v>121592.39842726082</v>
      </c>
      <c r="E19" s="120"/>
      <c r="F19" s="124"/>
      <c r="H19" s="175"/>
    </row>
    <row r="20" spans="1:8" ht="15" customHeight="1">
      <c r="A20" s="176">
        <v>20.5</v>
      </c>
      <c r="B20" s="201">
        <v>1766</v>
      </c>
      <c r="C20" s="177">
        <v>208.79</v>
      </c>
      <c r="D20" s="190">
        <f t="shared" si="0"/>
        <v>118227.63306908267</v>
      </c>
      <c r="E20" s="120"/>
      <c r="F20" s="124"/>
      <c r="H20" s="175"/>
    </row>
    <row r="21" spans="1:8" ht="15" customHeight="1">
      <c r="A21" s="176">
        <v>22</v>
      </c>
      <c r="B21" s="201">
        <v>2000</v>
      </c>
      <c r="C21" s="177">
        <v>226.9</v>
      </c>
      <c r="D21" s="190">
        <f t="shared" si="0"/>
        <v>113450</v>
      </c>
      <c r="E21" s="120"/>
      <c r="F21" s="124"/>
      <c r="H21" s="175"/>
    </row>
    <row r="22" spans="1:8" ht="15" customHeight="1">
      <c r="A22" s="176">
        <v>23</v>
      </c>
      <c r="B22" s="201">
        <v>2271</v>
      </c>
      <c r="C22" s="177">
        <v>255.46</v>
      </c>
      <c r="D22" s="190">
        <f t="shared" si="0"/>
        <v>112487.89079700572</v>
      </c>
      <c r="E22" s="120"/>
      <c r="F22" s="124"/>
      <c r="H22" s="175"/>
    </row>
    <row r="23" spans="1:8" ht="15" customHeight="1">
      <c r="A23" s="176">
        <v>25</v>
      </c>
      <c r="B23" s="201">
        <v>2575</v>
      </c>
      <c r="C23" s="177">
        <v>288.27999999999997</v>
      </c>
      <c r="D23" s="190">
        <f t="shared" si="0"/>
        <v>111953.39805825242</v>
      </c>
      <c r="E23" s="120"/>
      <c r="F23" s="124"/>
      <c r="H23" s="175"/>
    </row>
    <row r="24" spans="1:8" ht="15" customHeight="1">
      <c r="A24" s="176">
        <v>27</v>
      </c>
      <c r="B24" s="201">
        <v>3140</v>
      </c>
      <c r="C24" s="177">
        <v>347.62</v>
      </c>
      <c r="D24" s="190">
        <f t="shared" si="0"/>
        <v>110707.00636942674</v>
      </c>
      <c r="E24" s="120"/>
      <c r="F24" s="124"/>
      <c r="H24" s="175"/>
    </row>
    <row r="25" spans="1:8" ht="15" customHeight="1">
      <c r="A25" s="176">
        <v>29.5</v>
      </c>
      <c r="B25" s="201">
        <v>3720</v>
      </c>
      <c r="C25" s="177">
        <v>403.52</v>
      </c>
      <c r="D25" s="190">
        <f t="shared" si="0"/>
        <v>108473.11827956988</v>
      </c>
      <c r="E25" s="120"/>
      <c r="F25" s="124"/>
      <c r="H25" s="175"/>
    </row>
    <row r="26" spans="1:8" ht="15" customHeight="1">
      <c r="A26" s="176">
        <v>31</v>
      </c>
      <c r="B26" s="201">
        <v>4136</v>
      </c>
      <c r="C26" s="177">
        <v>447.59</v>
      </c>
      <c r="D26" s="190">
        <f t="shared" si="0"/>
        <v>108218.08510638299</v>
      </c>
      <c r="E26" s="120"/>
      <c r="F26" s="124"/>
      <c r="H26" s="175"/>
    </row>
    <row r="27" spans="1:8" ht="15" customHeight="1">
      <c r="A27" s="176">
        <v>33</v>
      </c>
      <c r="B27" s="201">
        <v>4575</v>
      </c>
      <c r="C27" s="177">
        <v>494.69</v>
      </c>
      <c r="D27" s="190">
        <f t="shared" si="0"/>
        <v>108128.96174863388</v>
      </c>
      <c r="E27" s="120"/>
      <c r="F27" s="124"/>
      <c r="H27" s="175"/>
    </row>
    <row r="28" spans="1:8" ht="15" customHeight="1">
      <c r="A28" s="176">
        <v>36</v>
      </c>
      <c r="B28" s="201">
        <v>5421</v>
      </c>
      <c r="C28" s="177">
        <v>585.52</v>
      </c>
      <c r="D28" s="190">
        <f t="shared" si="0"/>
        <v>108009.5923261391</v>
      </c>
      <c r="E28" s="120"/>
      <c r="F28" s="124"/>
      <c r="H28" s="175"/>
    </row>
    <row r="29" spans="1:8" ht="15" customHeight="1">
      <c r="A29" s="176">
        <v>38.5</v>
      </c>
      <c r="B29" s="201">
        <v>6201</v>
      </c>
      <c r="C29" s="177">
        <v>667.3</v>
      </c>
      <c r="D29" s="190">
        <f t="shared" si="0"/>
        <v>107611.67553620384</v>
      </c>
      <c r="E29" s="120"/>
      <c r="F29" s="124"/>
      <c r="H29" s="175"/>
    </row>
    <row r="30" spans="1:8" ht="15" customHeight="1">
      <c r="A30" s="176">
        <v>41</v>
      </c>
      <c r="B30" s="201">
        <v>7179</v>
      </c>
      <c r="C30" s="177">
        <v>771.97</v>
      </c>
      <c r="D30" s="190">
        <f t="shared" si="0"/>
        <v>107531.68965036912</v>
      </c>
      <c r="E30" s="120"/>
      <c r="F30" s="124"/>
      <c r="H30" s="175"/>
    </row>
    <row r="31" spans="1:8" ht="15" customHeight="1">
      <c r="A31" s="176">
        <v>46.5</v>
      </c>
      <c r="B31" s="201">
        <v>9216</v>
      </c>
      <c r="C31" s="177">
        <v>989.43</v>
      </c>
      <c r="D31" s="190">
        <f t="shared" si="0"/>
        <v>107360.02604166667</v>
      </c>
      <c r="E31" s="120"/>
      <c r="F31" s="124"/>
      <c r="H31" s="175"/>
    </row>
    <row r="32" spans="1:8" ht="15" customHeight="1">
      <c r="A32" s="176">
        <v>49.5</v>
      </c>
      <c r="B32" s="201">
        <v>10442</v>
      </c>
      <c r="C32" s="177">
        <v>1119.51</v>
      </c>
      <c r="D32" s="190">
        <f t="shared" si="0"/>
        <v>107212.21988124881</v>
      </c>
      <c r="E32" s="120"/>
      <c r="F32" s="124"/>
      <c r="H32" s="175"/>
    </row>
    <row r="33" spans="1:8" ht="15" customHeight="1">
      <c r="A33" s="176">
        <v>55</v>
      </c>
      <c r="B33" s="201">
        <v>12650</v>
      </c>
      <c r="C33" s="177">
        <v>1259.47164</v>
      </c>
      <c r="D33" s="190">
        <f t="shared" si="0"/>
        <v>99562.975494071143</v>
      </c>
      <c r="E33" s="120"/>
      <c r="F33" s="124"/>
      <c r="H33" s="175"/>
    </row>
    <row r="34" spans="1:8" ht="13.9" customHeight="1">
      <c r="A34" s="194"/>
      <c r="B34" s="202"/>
      <c r="C34" s="203"/>
      <c r="D34" s="195"/>
      <c r="F34" s="124"/>
      <c r="H34" s="175"/>
    </row>
    <row r="35" spans="1:8">
      <c r="D35" s="122"/>
      <c r="E35" s="102" t="s">
        <v>65</v>
      </c>
      <c r="F35" s="124"/>
      <c r="H35" s="175"/>
    </row>
    <row r="36" spans="1:8">
      <c r="A36" s="360" t="s">
        <v>260</v>
      </c>
      <c r="B36" s="361"/>
      <c r="C36" s="362"/>
      <c r="D36" s="363" t="s">
        <v>261</v>
      </c>
      <c r="F36" s="124"/>
      <c r="H36" s="175"/>
    </row>
    <row r="37" spans="1:8">
      <c r="A37" s="364" t="s">
        <v>262</v>
      </c>
      <c r="B37" s="365"/>
      <c r="C37" s="366"/>
      <c r="D37" s="363"/>
      <c r="F37" s="124"/>
    </row>
    <row r="38" spans="1:8" ht="27.6" customHeight="1">
      <c r="A38" s="354" t="s">
        <v>0</v>
      </c>
      <c r="B38" s="354" t="s">
        <v>4</v>
      </c>
      <c r="C38" s="214" t="s">
        <v>319</v>
      </c>
      <c r="D38" s="215" t="s">
        <v>67</v>
      </c>
      <c r="F38" s="124"/>
    </row>
    <row r="39" spans="1:8">
      <c r="A39" s="350"/>
      <c r="B39" s="350"/>
      <c r="C39" s="351" t="s">
        <v>5</v>
      </c>
      <c r="D39" s="351"/>
      <c r="F39" s="124"/>
    </row>
    <row r="40" spans="1:8" ht="15" customHeight="1">
      <c r="A40" s="176">
        <v>8</v>
      </c>
      <c r="B40" s="201">
        <v>245.5</v>
      </c>
      <c r="C40" s="177">
        <v>58.14</v>
      </c>
      <c r="D40" s="190">
        <f t="shared" ref="D40:D53" si="1">(C40*1000)*(1000/B40)</f>
        <v>236822.81059063136</v>
      </c>
      <c r="E40" s="120"/>
      <c r="F40" s="124"/>
    </row>
    <row r="41" spans="1:8" ht="15" customHeight="1">
      <c r="A41" s="176">
        <v>9.6</v>
      </c>
      <c r="B41" s="201">
        <v>351.5</v>
      </c>
      <c r="C41" s="177">
        <v>66.59</v>
      </c>
      <c r="D41" s="190">
        <f t="shared" si="1"/>
        <v>189445.23470839259</v>
      </c>
      <c r="E41" s="120"/>
      <c r="F41" s="124"/>
    </row>
    <row r="42" spans="1:8" ht="15" customHeight="1">
      <c r="A42" s="176">
        <v>11</v>
      </c>
      <c r="B42" s="201">
        <v>477</v>
      </c>
      <c r="C42" s="177">
        <v>72.540000000000006</v>
      </c>
      <c r="D42" s="190">
        <f t="shared" si="1"/>
        <v>152075.47169811322</v>
      </c>
      <c r="E42" s="120"/>
      <c r="F42" s="124"/>
    </row>
    <row r="43" spans="1:8" ht="15" customHeight="1">
      <c r="A43" s="176">
        <v>12.5</v>
      </c>
      <c r="B43" s="201">
        <v>621.5</v>
      </c>
      <c r="C43" s="177">
        <v>86.21</v>
      </c>
      <c r="D43" s="190">
        <f t="shared" si="1"/>
        <v>138712.79163314562</v>
      </c>
      <c r="E43" s="120"/>
      <c r="F43" s="124"/>
    </row>
    <row r="44" spans="1:8" ht="15" customHeight="1">
      <c r="A44" s="176">
        <v>14</v>
      </c>
      <c r="B44" s="201">
        <v>785</v>
      </c>
      <c r="C44" s="177">
        <v>104.38</v>
      </c>
      <c r="D44" s="190">
        <f t="shared" si="1"/>
        <v>132968.15286624205</v>
      </c>
      <c r="E44" s="120"/>
      <c r="F44" s="124"/>
    </row>
    <row r="45" spans="1:8" ht="15" customHeight="1">
      <c r="A45" s="176">
        <v>16</v>
      </c>
      <c r="B45" s="201">
        <v>982</v>
      </c>
      <c r="C45" s="177">
        <v>128.43</v>
      </c>
      <c r="D45" s="190">
        <f t="shared" si="1"/>
        <v>130784.11405295315</v>
      </c>
      <c r="E45" s="120"/>
      <c r="F45" s="124"/>
    </row>
    <row r="46" spans="1:8" ht="15" customHeight="1">
      <c r="A46" s="176">
        <v>17.5</v>
      </c>
      <c r="B46" s="201">
        <v>1185</v>
      </c>
      <c r="C46" s="177">
        <v>151.4</v>
      </c>
      <c r="D46" s="190">
        <f t="shared" si="1"/>
        <v>127763.71308016877</v>
      </c>
      <c r="E46" s="120"/>
      <c r="F46" s="124"/>
    </row>
    <row r="47" spans="1:8" ht="15" customHeight="1">
      <c r="A47" s="176">
        <v>19</v>
      </c>
      <c r="B47" s="201">
        <v>1410</v>
      </c>
      <c r="C47" s="177">
        <v>177.19</v>
      </c>
      <c r="D47" s="190">
        <f t="shared" si="1"/>
        <v>125666.66666666667</v>
      </c>
      <c r="E47" s="120"/>
      <c r="F47" s="124"/>
    </row>
    <row r="48" spans="1:8" ht="15" customHeight="1">
      <c r="A48" s="176">
        <v>20.5</v>
      </c>
      <c r="B48" s="201">
        <v>1650</v>
      </c>
      <c r="C48" s="177">
        <v>204.94</v>
      </c>
      <c r="D48" s="190">
        <f t="shared" si="1"/>
        <v>124206.06060606061</v>
      </c>
      <c r="E48" s="120"/>
      <c r="F48" s="124"/>
    </row>
    <row r="49" spans="1:6" ht="15" customHeight="1">
      <c r="A49" s="176">
        <v>22</v>
      </c>
      <c r="B49" s="201">
        <v>1910</v>
      </c>
      <c r="C49" s="177">
        <v>234.62</v>
      </c>
      <c r="D49" s="190">
        <f t="shared" si="1"/>
        <v>122837.69633507854</v>
      </c>
      <c r="E49" s="120"/>
      <c r="F49" s="124"/>
    </row>
    <row r="50" spans="1:6" ht="15" customHeight="1">
      <c r="A50" s="176">
        <v>24</v>
      </c>
      <c r="B50" s="201">
        <v>2190</v>
      </c>
      <c r="C50" s="177">
        <v>263.08999999999997</v>
      </c>
      <c r="D50" s="190">
        <f t="shared" si="1"/>
        <v>120132.42009132419</v>
      </c>
      <c r="E50" s="120"/>
      <c r="F50" s="124"/>
    </row>
    <row r="51" spans="1:6" ht="15" customHeight="1">
      <c r="A51" s="176">
        <v>25.5</v>
      </c>
      <c r="B51" s="201">
        <v>2485</v>
      </c>
      <c r="C51" s="177">
        <v>294.54000000000002</v>
      </c>
      <c r="D51" s="190">
        <f t="shared" si="1"/>
        <v>118527.16297786721</v>
      </c>
      <c r="E51" s="120"/>
      <c r="F51" s="124"/>
    </row>
    <row r="52" spans="1:6" ht="15" customHeight="1">
      <c r="A52" s="176">
        <v>27</v>
      </c>
      <c r="B52" s="201">
        <v>2804</v>
      </c>
      <c r="C52" s="177">
        <v>313.32</v>
      </c>
      <c r="D52" s="190">
        <f t="shared" si="1"/>
        <v>111740.37089871612</v>
      </c>
      <c r="E52" s="120"/>
      <c r="F52" s="124"/>
    </row>
    <row r="53" spans="1:6" ht="15" customHeight="1">
      <c r="A53" s="176">
        <v>28.5</v>
      </c>
      <c r="B53" s="201">
        <v>3140</v>
      </c>
      <c r="C53" s="177">
        <v>342.6</v>
      </c>
      <c r="D53" s="190">
        <f t="shared" si="1"/>
        <v>109108.28025477707</v>
      </c>
      <c r="E53" s="120"/>
      <c r="F53" s="124"/>
    </row>
    <row r="54" spans="1:6" ht="15" customHeight="1">
      <c r="A54" s="176">
        <v>31.5</v>
      </c>
      <c r="B54" s="201">
        <v>3925</v>
      </c>
      <c r="C54" s="177">
        <v>414.33</v>
      </c>
      <c r="D54" s="190">
        <f>(C54*1000)*(1000/B54)</f>
        <v>105561.78343949045</v>
      </c>
      <c r="E54" s="120"/>
      <c r="F54" s="124"/>
    </row>
    <row r="55" spans="1:6" ht="15" customHeight="1">
      <c r="A55" s="194"/>
      <c r="B55" s="202"/>
      <c r="C55" s="124"/>
      <c r="D55" s="292"/>
      <c r="E55" s="120"/>
      <c r="F55" s="124"/>
    </row>
    <row r="56" spans="1:6" ht="15" customHeight="1">
      <c r="A56" s="373" t="s">
        <v>412</v>
      </c>
      <c r="B56" s="373"/>
      <c r="C56" s="373"/>
      <c r="D56" s="358" t="s">
        <v>411</v>
      </c>
      <c r="E56" s="120"/>
      <c r="F56" s="124"/>
    </row>
    <row r="57" spans="1:6" ht="15" customHeight="1">
      <c r="A57" s="373"/>
      <c r="B57" s="373"/>
      <c r="C57" s="373"/>
      <c r="D57" s="358"/>
      <c r="E57" s="120"/>
      <c r="F57" s="124"/>
    </row>
    <row r="58" spans="1:6" ht="15" customHeight="1">
      <c r="A58" s="350" t="s">
        <v>0</v>
      </c>
      <c r="B58" s="368" t="s">
        <v>55</v>
      </c>
      <c r="C58" s="295" t="s">
        <v>319</v>
      </c>
      <c r="D58" s="295" t="s">
        <v>67</v>
      </c>
      <c r="E58" s="120"/>
      <c r="F58" s="124"/>
    </row>
    <row r="59" spans="1:6" ht="15" customHeight="1">
      <c r="A59" s="350"/>
      <c r="B59" s="368"/>
      <c r="C59" s="351" t="s">
        <v>5</v>
      </c>
      <c r="D59" s="351"/>
      <c r="E59" s="120"/>
      <c r="F59" s="124"/>
    </row>
    <row r="60" spans="1:6" ht="15" customHeight="1">
      <c r="A60" s="204">
        <v>36</v>
      </c>
      <c r="B60" s="205">
        <v>6144.3</v>
      </c>
      <c r="C60" s="177">
        <v>729.61</v>
      </c>
      <c r="D60" s="190">
        <f>(C60*1000)*(1000/B60)</f>
        <v>118745.82946796218</v>
      </c>
      <c r="E60" s="120"/>
      <c r="F60" s="124"/>
    </row>
    <row r="61" spans="1:6" ht="15" customHeight="1">
      <c r="A61" s="204">
        <v>40</v>
      </c>
      <c r="B61" s="205">
        <v>6905.3</v>
      </c>
      <c r="C61" s="177">
        <v>810.98</v>
      </c>
      <c r="D61" s="190">
        <f>(C61*1000)*(1000/B61)</f>
        <v>117443.12339796968</v>
      </c>
      <c r="E61" s="120"/>
      <c r="F61" s="124"/>
    </row>
    <row r="62" spans="1:6" ht="15" customHeight="1">
      <c r="A62" s="204">
        <v>45</v>
      </c>
      <c r="B62" s="205">
        <v>9064.7000000000007</v>
      </c>
      <c r="C62" s="177">
        <v>1060.79</v>
      </c>
      <c r="D62" s="190">
        <f>(C62*1000)*(1000/B62)</f>
        <v>117024.28100212914</v>
      </c>
      <c r="E62" s="120"/>
      <c r="F62" s="124"/>
    </row>
    <row r="63" spans="1:6" ht="15" customHeight="1">
      <c r="A63" s="204">
        <v>50</v>
      </c>
      <c r="B63" s="205">
        <v>10334</v>
      </c>
      <c r="C63" s="177">
        <v>1198.05</v>
      </c>
      <c r="D63" s="190">
        <f t="shared" ref="D63:D66" si="2">(C63*1000)*(1000/B63)</f>
        <v>115932.84304238435</v>
      </c>
      <c r="E63" s="120"/>
      <c r="F63" s="124"/>
    </row>
    <row r="64" spans="1:6" ht="15" customHeight="1">
      <c r="A64" s="204">
        <v>55</v>
      </c>
      <c r="B64" s="205">
        <v>12732.5</v>
      </c>
      <c r="C64" s="177">
        <v>1458.39</v>
      </c>
      <c r="D64" s="190">
        <f t="shared" si="2"/>
        <v>114540.74219516983</v>
      </c>
      <c r="E64" s="120"/>
      <c r="F64" s="124"/>
    </row>
    <row r="65" spans="1:6" ht="15" customHeight="1">
      <c r="A65" s="204">
        <v>60</v>
      </c>
      <c r="B65" s="205">
        <v>15222</v>
      </c>
      <c r="C65" s="177">
        <v>1726.1</v>
      </c>
      <c r="D65" s="190">
        <f t="shared" si="2"/>
        <v>113395.08605965051</v>
      </c>
      <c r="E65" s="120"/>
      <c r="F65" s="124"/>
    </row>
    <row r="66" spans="1:6" ht="15" customHeight="1">
      <c r="A66" s="204">
        <v>65</v>
      </c>
      <c r="B66" s="205">
        <v>17792.400000000001</v>
      </c>
      <c r="C66" s="177">
        <v>2014.17</v>
      </c>
      <c r="D66" s="190">
        <f t="shared" si="2"/>
        <v>113203.95224927497</v>
      </c>
      <c r="E66" s="120"/>
      <c r="F66" s="124"/>
    </row>
    <row r="67" spans="1:6">
      <c r="A67" s="373" t="s">
        <v>58</v>
      </c>
      <c r="B67" s="373"/>
      <c r="C67" s="373"/>
      <c r="D67" s="358" t="s">
        <v>59</v>
      </c>
      <c r="E67" s="102" t="s">
        <v>65</v>
      </c>
      <c r="F67" s="124"/>
    </row>
    <row r="68" spans="1:6">
      <c r="A68" s="373"/>
      <c r="B68" s="373"/>
      <c r="C68" s="373"/>
      <c r="D68" s="358"/>
      <c r="F68" s="124"/>
    </row>
    <row r="69" spans="1:6">
      <c r="A69" s="350" t="s">
        <v>0</v>
      </c>
      <c r="B69" s="368" t="s">
        <v>55</v>
      </c>
      <c r="C69" s="215" t="s">
        <v>319</v>
      </c>
      <c r="D69" s="215" t="s">
        <v>67</v>
      </c>
      <c r="F69" s="124"/>
    </row>
    <row r="70" spans="1:6" ht="27.75" customHeight="1">
      <c r="A70" s="350"/>
      <c r="B70" s="368"/>
      <c r="C70" s="351" t="s">
        <v>5</v>
      </c>
      <c r="D70" s="351"/>
      <c r="F70" s="124"/>
    </row>
    <row r="71" spans="1:6">
      <c r="A71" s="204">
        <v>20</v>
      </c>
      <c r="B71" s="205">
        <v>1560</v>
      </c>
      <c r="C71" s="177">
        <v>287.7</v>
      </c>
      <c r="D71" s="190">
        <f>(C71*1000)*(1000/B71)</f>
        <v>184423.07692307694</v>
      </c>
      <c r="E71" s="120"/>
      <c r="F71" s="124"/>
    </row>
    <row r="72" spans="1:6">
      <c r="A72" s="204">
        <v>22</v>
      </c>
      <c r="B72" s="205">
        <v>1842</v>
      </c>
      <c r="C72" s="177">
        <v>319.67</v>
      </c>
      <c r="D72" s="190">
        <f>(C72*1000)*(1000/B72)</f>
        <v>173545.05971769817</v>
      </c>
      <c r="E72" s="120"/>
      <c r="F72" s="124"/>
    </row>
    <row r="73" spans="1:6">
      <c r="A73" s="204">
        <v>25</v>
      </c>
      <c r="B73" s="205">
        <v>2402.5</v>
      </c>
      <c r="C73" s="177">
        <v>342.05</v>
      </c>
      <c r="D73" s="190">
        <f>(C73*1000)*(1000/B73)</f>
        <v>142372.52861602497</v>
      </c>
      <c r="E73" s="120"/>
      <c r="F73" s="124"/>
    </row>
    <row r="74" spans="1:6">
      <c r="A74" s="204">
        <v>27</v>
      </c>
      <c r="B74" s="205">
        <v>2808.5</v>
      </c>
      <c r="C74" s="177">
        <v>366</v>
      </c>
      <c r="D74" s="190">
        <f t="shared" ref="D74:D81" si="3">(C74*1000)*(1000/B74)</f>
        <v>130318.67544952822</v>
      </c>
      <c r="E74" s="120"/>
      <c r="F74" s="293"/>
    </row>
    <row r="75" spans="1:6">
      <c r="A75" s="204">
        <v>30</v>
      </c>
      <c r="B75" s="205">
        <v>3421.5</v>
      </c>
      <c r="C75" s="177">
        <v>377.72</v>
      </c>
      <c r="D75" s="190">
        <f t="shared" si="3"/>
        <v>110396.02513517464</v>
      </c>
      <c r="E75" s="120"/>
      <c r="F75" s="294"/>
    </row>
    <row r="76" spans="1:6">
      <c r="A76" s="204">
        <v>32</v>
      </c>
      <c r="B76" s="205">
        <v>4060</v>
      </c>
      <c r="C76" s="177">
        <v>437.74</v>
      </c>
      <c r="D76" s="190">
        <f t="shared" si="3"/>
        <v>107817.73399014778</v>
      </c>
      <c r="E76" s="120"/>
      <c r="F76" s="294"/>
    </row>
    <row r="77" spans="1:6">
      <c r="A77" s="204">
        <v>34</v>
      </c>
      <c r="B77" s="205">
        <v>4552.5</v>
      </c>
      <c r="C77" s="177">
        <v>482.28</v>
      </c>
      <c r="D77" s="190">
        <f t="shared" si="3"/>
        <v>105937.39703459638</v>
      </c>
      <c r="E77" s="120"/>
      <c r="F77" s="294"/>
    </row>
    <row r="78" spans="1:6">
      <c r="A78" s="204">
        <v>36</v>
      </c>
      <c r="B78" s="205">
        <v>5048</v>
      </c>
      <c r="C78" s="177">
        <v>525.01</v>
      </c>
      <c r="D78" s="190">
        <f t="shared" si="3"/>
        <v>104003.56576862124</v>
      </c>
      <c r="E78" s="120"/>
      <c r="F78" s="294"/>
    </row>
    <row r="79" spans="1:6">
      <c r="A79" s="204">
        <v>38</v>
      </c>
      <c r="B79" s="205">
        <v>5592</v>
      </c>
      <c r="C79" s="177">
        <v>572.58000000000004</v>
      </c>
      <c r="D79" s="190">
        <f t="shared" si="3"/>
        <v>102392.70386266094</v>
      </c>
      <c r="E79" s="120"/>
      <c r="F79" s="294"/>
    </row>
    <row r="80" spans="1:6">
      <c r="A80" s="204">
        <v>40</v>
      </c>
      <c r="B80" s="205">
        <v>6497.5</v>
      </c>
      <c r="C80" s="177">
        <v>653.78</v>
      </c>
      <c r="D80" s="190">
        <f t="shared" si="3"/>
        <v>100620.23855328973</v>
      </c>
      <c r="E80" s="120"/>
      <c r="F80" s="294"/>
    </row>
    <row r="81" spans="1:6">
      <c r="A81" s="204">
        <v>50</v>
      </c>
      <c r="B81" s="205">
        <v>9624.5</v>
      </c>
      <c r="C81" s="177">
        <v>980.3</v>
      </c>
      <c r="D81" s="190">
        <f t="shared" si="3"/>
        <v>101854.641799574</v>
      </c>
      <c r="E81" s="120"/>
      <c r="F81" s="294"/>
    </row>
    <row r="85" spans="1:6" ht="15" customHeight="1"/>
    <row r="88" spans="1:6">
      <c r="A88" s="52"/>
      <c r="B88" s="52"/>
      <c r="C88" s="158"/>
    </row>
    <row r="89" spans="1:6">
      <c r="A89" s="52"/>
      <c r="B89" s="52"/>
      <c r="C89" s="158"/>
    </row>
    <row r="90" spans="1:6">
      <c r="A90" s="52"/>
      <c r="B90" s="52"/>
      <c r="C90" s="158"/>
    </row>
    <row r="91" spans="1:6">
      <c r="A91" s="52"/>
      <c r="B91" s="52"/>
      <c r="C91" s="158"/>
    </row>
    <row r="92" spans="1:6">
      <c r="A92" s="52"/>
      <c r="B92" s="52"/>
      <c r="C92" s="158"/>
      <c r="D92" s="158"/>
    </row>
    <row r="93" spans="1:6">
      <c r="A93" s="52"/>
      <c r="B93" s="52"/>
      <c r="C93" s="158"/>
    </row>
  </sheetData>
  <mergeCells count="22">
    <mergeCell ref="A36:C36"/>
    <mergeCell ref="D36:D37"/>
    <mergeCell ref="A37:C37"/>
    <mergeCell ref="A38:A39"/>
    <mergeCell ref="B38:B39"/>
    <mergeCell ref="C39:D39"/>
    <mergeCell ref="A2:C2"/>
    <mergeCell ref="D2:D3"/>
    <mergeCell ref="A3:C3"/>
    <mergeCell ref="A4:A5"/>
    <mergeCell ref="B4:B5"/>
    <mergeCell ref="C5:D5"/>
    <mergeCell ref="A67:C68"/>
    <mergeCell ref="D67:D68"/>
    <mergeCell ref="A69:A70"/>
    <mergeCell ref="B69:B70"/>
    <mergeCell ref="C70:D70"/>
    <mergeCell ref="A56:C57"/>
    <mergeCell ref="D56:D57"/>
    <mergeCell ref="A58:A59"/>
    <mergeCell ref="B58:B59"/>
    <mergeCell ref="C59:D59"/>
  </mergeCells>
  <phoneticPr fontId="0" type="noConversion"/>
  <hyperlinks>
    <hyperlink ref="E1" location="оглавление!A1" display="Оглавление"/>
    <hyperlink ref="E35" location="оглавление!A1" display="Оглавление"/>
    <hyperlink ref="E67" location="оглавление!A1" display="Оглавление"/>
  </hyperlinks>
  <pageMargins left="0.78740157480314965" right="0.39370078740157483" top="0.39370078740157483" bottom="0.39370078740157483" header="0" footer="0"/>
  <pageSetup paperSize="9" scale="68" orientation="portrait" r:id="rId1"/>
  <headerFooter alignWithMargins="0">
    <oddHeader>&amp;A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L65"/>
  <sheetViews>
    <sheetView zoomScaleNormal="100" zoomScaleSheetLayoutView="75" workbookViewId="0">
      <selection activeCell="H18" sqref="H18"/>
    </sheetView>
  </sheetViews>
  <sheetFormatPr defaultColWidth="8.85546875" defaultRowHeight="12.75"/>
  <cols>
    <col min="1" max="1" width="8.85546875" style="119"/>
    <col min="2" max="2" width="22.140625" style="120" customWidth="1"/>
    <col min="3" max="3" width="29.5703125" style="120" customWidth="1"/>
    <col min="4" max="4" width="28.7109375" style="120" customWidth="1"/>
    <col min="5" max="5" width="10.7109375" style="119" bestFit="1" customWidth="1"/>
    <col min="6" max="6" width="13.42578125" style="175" customWidth="1"/>
    <col min="7" max="7" width="11.28515625" style="175" customWidth="1"/>
    <col min="8" max="8" width="8.85546875" style="120"/>
    <col min="9" max="16384" width="8.85546875" style="119"/>
  </cols>
  <sheetData>
    <row r="1" spans="1:12" ht="13.9" customHeight="1">
      <c r="D1" s="122" t="str">
        <f>[1]оглавление!F16</f>
        <v>01.03.2020 г.</v>
      </c>
      <c r="E1" s="52"/>
      <c r="F1" s="245"/>
    </row>
    <row r="2" spans="1:12" ht="19.5" customHeight="1">
      <c r="A2" s="370" t="s">
        <v>318</v>
      </c>
      <c r="B2" s="371"/>
      <c r="C2" s="371"/>
      <c r="D2" s="358" t="s">
        <v>35</v>
      </c>
      <c r="E2" s="102" t="s">
        <v>65</v>
      </c>
      <c r="F2" s="245"/>
    </row>
    <row r="3" spans="1:12" ht="18" customHeight="1">
      <c r="A3" s="391" t="s">
        <v>36</v>
      </c>
      <c r="B3" s="392"/>
      <c r="C3" s="392"/>
      <c r="D3" s="358"/>
      <c r="E3" s="52"/>
      <c r="F3" s="245"/>
    </row>
    <row r="4" spans="1:12" ht="21" customHeight="1">
      <c r="A4" s="377" t="s">
        <v>37</v>
      </c>
      <c r="B4" s="378"/>
      <c r="C4" s="378"/>
      <c r="D4" s="358"/>
      <c r="E4" s="52"/>
      <c r="F4" s="245"/>
    </row>
    <row r="5" spans="1:12" ht="30" customHeight="1">
      <c r="A5" s="353" t="s">
        <v>0</v>
      </c>
      <c r="B5" s="393" t="s">
        <v>4</v>
      </c>
      <c r="C5" s="263" t="s">
        <v>319</v>
      </c>
      <c r="D5" s="303" t="s">
        <v>67</v>
      </c>
      <c r="E5" s="52"/>
      <c r="F5" s="245"/>
    </row>
    <row r="6" spans="1:12">
      <c r="A6" s="354"/>
      <c r="B6" s="367"/>
      <c r="C6" s="355" t="s">
        <v>5</v>
      </c>
      <c r="D6" s="356"/>
      <c r="E6" s="52"/>
      <c r="F6" s="245"/>
    </row>
    <row r="7" spans="1:12" ht="15" customHeight="1">
      <c r="A7" s="388" t="s">
        <v>38</v>
      </c>
      <c r="B7" s="389"/>
      <c r="C7" s="389"/>
      <c r="D7" s="390"/>
      <c r="E7" s="52"/>
      <c r="F7" s="245"/>
    </row>
    <row r="8" spans="1:12">
      <c r="A8" s="264">
        <v>25</v>
      </c>
      <c r="B8" s="265">
        <v>2660</v>
      </c>
      <c r="C8" s="206">
        <v>292.35000000000002</v>
      </c>
      <c r="D8" s="266">
        <f>(C8*1000)*(1000/B8)</f>
        <v>109906.01503759398</v>
      </c>
      <c r="E8" s="158"/>
      <c r="F8" s="124"/>
      <c r="L8" s="267"/>
    </row>
    <row r="9" spans="1:12">
      <c r="A9" s="264">
        <v>28</v>
      </c>
      <c r="B9" s="265">
        <v>3380</v>
      </c>
      <c r="C9" s="206">
        <v>366.06</v>
      </c>
      <c r="D9" s="266">
        <f t="shared" ref="D9:D18" si="0">(C9*1000)*(1000/B9)</f>
        <v>108301.775147929</v>
      </c>
      <c r="E9" s="158"/>
      <c r="F9" s="124"/>
      <c r="L9" s="267"/>
    </row>
    <row r="10" spans="1:12">
      <c r="A10" s="264">
        <v>32</v>
      </c>
      <c r="B10" s="265">
        <v>4200</v>
      </c>
      <c r="C10" s="206">
        <v>445.63</v>
      </c>
      <c r="D10" s="266">
        <f t="shared" si="0"/>
        <v>106102.38095238095</v>
      </c>
      <c r="E10" s="158"/>
      <c r="F10" s="124"/>
      <c r="L10" s="267"/>
    </row>
    <row r="11" spans="1:12">
      <c r="A11" s="264">
        <v>35</v>
      </c>
      <c r="B11" s="265">
        <v>5050</v>
      </c>
      <c r="C11" s="206">
        <v>530.53</v>
      </c>
      <c r="D11" s="266">
        <f t="shared" si="0"/>
        <v>105055.44554455446</v>
      </c>
      <c r="E11" s="158"/>
      <c r="F11" s="124"/>
      <c r="L11" s="267"/>
    </row>
    <row r="12" spans="1:12">
      <c r="A12" s="264">
        <v>38</v>
      </c>
      <c r="B12" s="265">
        <v>5980</v>
      </c>
      <c r="C12" s="206">
        <v>626.02</v>
      </c>
      <c r="D12" s="266">
        <f t="shared" si="0"/>
        <v>104685.61872909698</v>
      </c>
      <c r="E12" s="158"/>
      <c r="F12" s="124"/>
      <c r="L12" s="267"/>
    </row>
    <row r="13" spans="1:12">
      <c r="A13" s="388" t="s">
        <v>39</v>
      </c>
      <c r="B13" s="389"/>
      <c r="C13" s="389"/>
      <c r="D13" s="390"/>
      <c r="E13" s="158"/>
      <c r="F13" s="124"/>
      <c r="L13" s="267"/>
    </row>
    <row r="14" spans="1:12">
      <c r="A14" s="264">
        <v>25</v>
      </c>
      <c r="B14" s="265">
        <v>2450</v>
      </c>
      <c r="C14" s="206">
        <v>300.99</v>
      </c>
      <c r="D14" s="266">
        <f t="shared" si="0"/>
        <v>122853.06122448979</v>
      </c>
      <c r="E14" s="158"/>
      <c r="F14" s="124"/>
      <c r="L14" s="267"/>
    </row>
    <row r="15" spans="1:12">
      <c r="A15" s="264">
        <v>28</v>
      </c>
      <c r="B15" s="265">
        <v>3000</v>
      </c>
      <c r="C15" s="206">
        <v>360.24</v>
      </c>
      <c r="D15" s="266">
        <f t="shared" si="0"/>
        <v>120080</v>
      </c>
      <c r="E15" s="158"/>
      <c r="F15" s="124"/>
      <c r="L15" s="267"/>
    </row>
    <row r="16" spans="1:12">
      <c r="A16" s="264">
        <v>32</v>
      </c>
      <c r="B16" s="265">
        <v>3800</v>
      </c>
      <c r="C16" s="206">
        <v>450.3</v>
      </c>
      <c r="D16" s="266">
        <f t="shared" si="0"/>
        <v>118500</v>
      </c>
      <c r="E16" s="158"/>
      <c r="F16" s="124"/>
      <c r="L16" s="267"/>
    </row>
    <row r="17" spans="1:12">
      <c r="A17" s="264">
        <v>35</v>
      </c>
      <c r="B17" s="265">
        <v>4640</v>
      </c>
      <c r="C17" s="206">
        <v>543.16</v>
      </c>
      <c r="D17" s="266">
        <f t="shared" si="0"/>
        <v>117060.3448275862</v>
      </c>
      <c r="E17" s="158"/>
      <c r="F17" s="124"/>
      <c r="L17" s="267"/>
    </row>
    <row r="18" spans="1:12">
      <c r="A18" s="264">
        <v>38</v>
      </c>
      <c r="B18" s="265">
        <v>5450</v>
      </c>
      <c r="C18" s="206">
        <v>644.95000000000005</v>
      </c>
      <c r="D18" s="266">
        <f t="shared" si="0"/>
        <v>118339.44954128441</v>
      </c>
      <c r="E18" s="158"/>
      <c r="F18" s="124"/>
      <c r="L18" s="267"/>
    </row>
    <row r="19" spans="1:12">
      <c r="A19" s="305"/>
      <c r="B19" s="240"/>
      <c r="C19" s="240"/>
      <c r="D19" s="240"/>
      <c r="E19" s="52"/>
      <c r="F19" s="124"/>
      <c r="L19" s="267"/>
    </row>
    <row r="20" spans="1:12">
      <c r="E20" s="102"/>
      <c r="F20" s="120"/>
    </row>
    <row r="21" spans="1:12">
      <c r="F21" s="120"/>
    </row>
    <row r="22" spans="1:12">
      <c r="F22" s="120"/>
    </row>
    <row r="23" spans="1:12">
      <c r="F23" s="120"/>
    </row>
    <row r="24" spans="1:12">
      <c r="F24" s="120"/>
    </row>
    <row r="25" spans="1:12">
      <c r="F25" s="120"/>
    </row>
    <row r="26" spans="1:12">
      <c r="F26" s="120"/>
    </row>
    <row r="27" spans="1:12">
      <c r="F27" s="124"/>
    </row>
    <row r="28" spans="1:12">
      <c r="F28" s="124"/>
      <c r="G28" s="245"/>
    </row>
    <row r="29" spans="1:12">
      <c r="F29" s="124"/>
      <c r="G29" s="245"/>
    </row>
    <row r="30" spans="1:12">
      <c r="F30" s="124"/>
      <c r="G30" s="245"/>
    </row>
    <row r="31" spans="1:12">
      <c r="F31" s="124"/>
      <c r="G31" s="245"/>
    </row>
    <row r="32" spans="1:12">
      <c r="F32" s="124"/>
      <c r="G32" s="245"/>
    </row>
    <row r="33" spans="2:8">
      <c r="B33" s="119"/>
      <c r="C33" s="119"/>
      <c r="D33" s="119"/>
      <c r="F33" s="119"/>
      <c r="H33" s="119"/>
    </row>
    <row r="34" spans="2:8">
      <c r="B34" s="119"/>
      <c r="C34" s="119"/>
      <c r="D34" s="119"/>
      <c r="F34" s="124"/>
      <c r="H34" s="119"/>
    </row>
    <row r="35" spans="2:8">
      <c r="B35" s="119"/>
      <c r="C35" s="119"/>
      <c r="D35" s="119"/>
      <c r="F35" s="124"/>
      <c r="G35" s="245"/>
      <c r="H35" s="119"/>
    </row>
    <row r="36" spans="2:8">
      <c r="B36" s="119"/>
      <c r="C36" s="119"/>
      <c r="D36" s="119"/>
      <c r="F36" s="124"/>
      <c r="G36" s="245"/>
      <c r="H36" s="119"/>
    </row>
    <row r="37" spans="2:8">
      <c r="B37" s="119"/>
      <c r="C37" s="119"/>
      <c r="D37" s="119"/>
      <c r="F37" s="124"/>
      <c r="G37" s="245"/>
      <c r="H37" s="119"/>
    </row>
    <row r="38" spans="2:8">
      <c r="B38" s="119"/>
      <c r="C38" s="119"/>
      <c r="D38" s="119"/>
      <c r="F38" s="124"/>
      <c r="G38" s="245"/>
      <c r="H38" s="119"/>
    </row>
    <row r="39" spans="2:8">
      <c r="B39" s="119"/>
      <c r="C39" s="119"/>
      <c r="D39" s="119"/>
      <c r="F39" s="124"/>
      <c r="G39" s="245"/>
      <c r="H39" s="119"/>
    </row>
    <row r="40" spans="2:8">
      <c r="B40" s="119"/>
      <c r="C40" s="119"/>
      <c r="D40" s="119"/>
      <c r="F40" s="120"/>
      <c r="H40" s="119"/>
    </row>
    <row r="42" spans="2:8">
      <c r="B42" s="119"/>
      <c r="C42" s="119"/>
      <c r="D42" s="119"/>
      <c r="E42" s="102"/>
      <c r="H42" s="119"/>
    </row>
    <row r="46" spans="2:8">
      <c r="B46" s="119"/>
      <c r="C46" s="119"/>
      <c r="D46" s="119"/>
      <c r="F46" s="120"/>
      <c r="G46" s="120"/>
      <c r="H46" s="119"/>
    </row>
    <row r="47" spans="2:8">
      <c r="B47" s="119"/>
      <c r="C47" s="119"/>
      <c r="D47" s="119"/>
      <c r="F47" s="120"/>
      <c r="G47" s="120"/>
      <c r="H47" s="119"/>
    </row>
    <row r="48" spans="2:8">
      <c r="B48" s="119"/>
      <c r="C48" s="119"/>
      <c r="D48" s="119"/>
      <c r="E48" s="305"/>
      <c r="F48" s="240"/>
      <c r="G48" s="120"/>
      <c r="H48" s="119"/>
    </row>
    <row r="49" spans="5:7" s="119" customFormat="1">
      <c r="E49" s="305"/>
      <c r="F49" s="124"/>
      <c r="G49" s="120"/>
    </row>
    <row r="50" spans="5:7" s="119" customFormat="1">
      <c r="E50" s="305"/>
      <c r="F50" s="124"/>
      <c r="G50" s="120"/>
    </row>
    <row r="51" spans="5:7" s="119" customFormat="1">
      <c r="E51" s="305"/>
      <c r="F51" s="124"/>
      <c r="G51" s="120"/>
    </row>
    <row r="52" spans="5:7" s="119" customFormat="1">
      <c r="E52" s="305"/>
      <c r="F52" s="124"/>
      <c r="G52" s="120"/>
    </row>
    <row r="53" spans="5:7" s="119" customFormat="1">
      <c r="E53" s="305"/>
      <c r="F53" s="124"/>
      <c r="G53" s="120"/>
    </row>
    <row r="54" spans="5:7" s="119" customFormat="1">
      <c r="E54" s="305"/>
      <c r="F54" s="124"/>
      <c r="G54" s="120"/>
    </row>
    <row r="55" spans="5:7" s="119" customFormat="1">
      <c r="E55" s="305"/>
      <c r="F55" s="305"/>
      <c r="G55" s="120"/>
    </row>
    <row r="56" spans="5:7" s="119" customFormat="1">
      <c r="E56" s="305"/>
      <c r="F56" s="124"/>
      <c r="G56" s="120"/>
    </row>
    <row r="57" spans="5:7" s="119" customFormat="1">
      <c r="E57" s="305"/>
      <c r="F57" s="124"/>
      <c r="G57" s="120"/>
    </row>
    <row r="58" spans="5:7" s="119" customFormat="1">
      <c r="E58" s="305"/>
      <c r="F58" s="124"/>
      <c r="G58" s="120"/>
    </row>
    <row r="59" spans="5:7" s="119" customFormat="1">
      <c r="E59" s="305"/>
      <c r="F59" s="124"/>
      <c r="G59" s="120"/>
    </row>
    <row r="60" spans="5:7" s="119" customFormat="1">
      <c r="E60" s="305"/>
      <c r="F60" s="124"/>
      <c r="G60" s="120"/>
    </row>
    <row r="61" spans="5:7" s="119" customFormat="1">
      <c r="E61" s="305"/>
      <c r="F61" s="124"/>
      <c r="G61" s="120"/>
    </row>
    <row r="62" spans="5:7" s="119" customFormat="1">
      <c r="F62" s="240"/>
      <c r="G62" s="120"/>
    </row>
    <row r="63" spans="5:7" s="119" customFormat="1">
      <c r="F63" s="120"/>
      <c r="G63" s="120"/>
    </row>
    <row r="64" spans="5:7" s="119" customFormat="1">
      <c r="F64" s="120"/>
      <c r="G64" s="120"/>
    </row>
    <row r="65" spans="6:7" s="119" customFormat="1">
      <c r="F65" s="120"/>
      <c r="G65" s="120"/>
    </row>
  </sheetData>
  <mergeCells count="9">
    <mergeCell ref="A13:D13"/>
    <mergeCell ref="A2:C2"/>
    <mergeCell ref="D2:D4"/>
    <mergeCell ref="A3:C3"/>
    <mergeCell ref="A4:C4"/>
    <mergeCell ref="A7:D7"/>
    <mergeCell ref="A5:A6"/>
    <mergeCell ref="B5:B6"/>
    <mergeCell ref="C6:D6"/>
  </mergeCells>
  <phoneticPr fontId="0" type="noConversion"/>
  <hyperlinks>
    <hyperlink ref="E2" location="оглавление!A1" display="Оглавление"/>
    <hyperlink ref="E42" location="оглавление!A1" display="Оглавление"/>
    <hyperlink ref="E20" location="оглавление!A1" display="Оглавление"/>
  </hyperlinks>
  <pageMargins left="0.78740157480314965" right="0.39370078740157483" top="0.39370078740157483" bottom="0.39370078740157483" header="0" footer="0"/>
  <pageSetup paperSize="9" orientation="portrait" r:id="rId1"/>
  <headerFooter alignWithMargins="0">
    <oddHeader>&amp;A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zoomScaleNormal="100" zoomScaleSheetLayoutView="75" workbookViewId="0">
      <selection activeCell="K15" sqref="K15"/>
    </sheetView>
  </sheetViews>
  <sheetFormatPr defaultColWidth="8.85546875" defaultRowHeight="12.75"/>
  <cols>
    <col min="1" max="1" width="8.85546875" style="34"/>
    <col min="2" max="2" width="28.5703125" style="35" customWidth="1"/>
    <col min="3" max="3" width="13.85546875" style="35" customWidth="1"/>
    <col min="4" max="4" width="14.7109375" style="35" customWidth="1"/>
    <col min="5" max="5" width="12.5703125" style="34" customWidth="1"/>
    <col min="6" max="6" width="14.28515625" style="36" customWidth="1"/>
    <col min="7" max="7" width="13.140625" style="36" customWidth="1"/>
    <col min="8" max="8" width="12.7109375" style="35" customWidth="1"/>
    <col min="9" max="16384" width="8.85546875" style="34"/>
  </cols>
  <sheetData>
    <row r="1" spans="1:12" ht="13.9" customHeight="1">
      <c r="A1" s="55"/>
      <c r="B1" s="55"/>
      <c r="C1" s="55"/>
      <c r="D1" s="55"/>
      <c r="E1" s="55"/>
      <c r="F1" s="55"/>
      <c r="G1" s="55"/>
      <c r="H1" s="207"/>
    </row>
    <row r="2" spans="1:12" ht="19.5" customHeight="1">
      <c r="A2" s="55"/>
      <c r="B2" s="55"/>
      <c r="C2" s="55"/>
      <c r="D2" s="55"/>
      <c r="E2" s="55"/>
      <c r="F2" s="55"/>
      <c r="G2" s="55"/>
      <c r="H2" s="55"/>
    </row>
    <row r="3" spans="1:12" ht="18" customHeight="1">
      <c r="A3" s="119"/>
      <c r="B3" s="120"/>
      <c r="C3" s="120"/>
      <c r="D3" s="119"/>
      <c r="E3" s="119"/>
      <c r="F3" s="121"/>
      <c r="G3" s="119"/>
      <c r="H3" s="122" t="str">
        <f>оглавление!F16</f>
        <v>01.04.2020 г.</v>
      </c>
    </row>
    <row r="4" spans="1:12">
      <c r="A4" s="299" t="s">
        <v>333</v>
      </c>
      <c r="B4" s="300"/>
      <c r="C4" s="358" t="s">
        <v>323</v>
      </c>
      <c r="D4" s="358"/>
      <c r="E4" s="358"/>
      <c r="F4" s="358"/>
      <c r="G4" s="358"/>
      <c r="H4" s="358"/>
    </row>
    <row r="5" spans="1:12">
      <c r="A5" s="300"/>
      <c r="B5" s="300" t="s">
        <v>332</v>
      </c>
      <c r="C5" s="358"/>
      <c r="D5" s="358"/>
      <c r="E5" s="358"/>
      <c r="F5" s="358"/>
      <c r="G5" s="358"/>
      <c r="H5" s="358"/>
    </row>
    <row r="6" spans="1:12" ht="38.25">
      <c r="A6" s="350" t="s">
        <v>0</v>
      </c>
      <c r="B6" s="368" t="s">
        <v>334</v>
      </c>
      <c r="C6" s="296" t="s">
        <v>319</v>
      </c>
      <c r="D6" s="296" t="s">
        <v>67</v>
      </c>
      <c r="E6" s="296" t="s">
        <v>319</v>
      </c>
      <c r="F6" s="296" t="s">
        <v>67</v>
      </c>
      <c r="G6" s="296" t="s">
        <v>319</v>
      </c>
      <c r="H6" s="296" t="s">
        <v>67</v>
      </c>
    </row>
    <row r="7" spans="1:12" ht="15" customHeight="1">
      <c r="A7" s="350"/>
      <c r="B7" s="368"/>
      <c r="C7" s="369" t="s">
        <v>325</v>
      </c>
      <c r="D7" s="369"/>
      <c r="E7" s="369" t="s">
        <v>326</v>
      </c>
      <c r="F7" s="369"/>
      <c r="G7" s="369" t="s">
        <v>324</v>
      </c>
      <c r="H7" s="369"/>
    </row>
    <row r="8" spans="1:12">
      <c r="A8" s="189">
        <v>9.1999999999999993</v>
      </c>
      <c r="B8" s="189">
        <v>441.68</v>
      </c>
      <c r="C8" s="298">
        <v>74.84</v>
      </c>
      <c r="D8" s="190">
        <f>(C8*1000)*(1000/B8)</f>
        <v>169443.94131497917</v>
      </c>
      <c r="E8" s="306">
        <v>71.09</v>
      </c>
      <c r="F8" s="190">
        <f>(E8*1000)*(1000/B8)</f>
        <v>160953.63158848035</v>
      </c>
      <c r="G8" s="306">
        <v>67.53</v>
      </c>
      <c r="H8" s="190">
        <f>(G8*1000)*(1000/B8)</f>
        <v>152893.49755479081</v>
      </c>
      <c r="I8" s="35"/>
      <c r="L8" s="40"/>
    </row>
    <row r="9" spans="1:12">
      <c r="A9" s="189">
        <v>11</v>
      </c>
      <c r="B9" s="189">
        <v>635</v>
      </c>
      <c r="C9" s="298">
        <v>101.12</v>
      </c>
      <c r="D9" s="190">
        <f>(C9*1000)*(1000/B9)</f>
        <v>159244.09448818897</v>
      </c>
      <c r="E9" s="306">
        <v>96.07</v>
      </c>
      <c r="F9" s="190">
        <f>(E9*1000)*(1000/B9)</f>
        <v>151291.33858267718</v>
      </c>
      <c r="G9" s="306">
        <v>91.27</v>
      </c>
      <c r="H9" s="190">
        <f>(G9*1000)*(1000/B9)</f>
        <v>143732.28346456695</v>
      </c>
      <c r="I9" s="35"/>
      <c r="L9" s="40"/>
    </row>
    <row r="10" spans="1:12">
      <c r="A10" s="189">
        <v>13</v>
      </c>
      <c r="B10" s="189">
        <v>878.5</v>
      </c>
      <c r="C10" s="298">
        <v>143.34</v>
      </c>
      <c r="D10" s="190">
        <f>(C10*1000)*(1000/B10)</f>
        <v>163164.48491747296</v>
      </c>
      <c r="E10" s="306">
        <v>136.18</v>
      </c>
      <c r="F10" s="190">
        <f>(E10*1000)*(1000/B10)</f>
        <v>155014.22879908935</v>
      </c>
      <c r="G10" s="306">
        <v>129.38</v>
      </c>
      <c r="H10" s="190">
        <f>(G10*1000)*(1000/B10)</f>
        <v>147273.76209447923</v>
      </c>
      <c r="I10" s="35"/>
      <c r="L10" s="40"/>
    </row>
    <row r="11" spans="1:12">
      <c r="A11" s="55"/>
      <c r="B11" s="55"/>
      <c r="C11" s="55"/>
      <c r="D11" s="55"/>
      <c r="E11" s="55"/>
      <c r="F11" s="55"/>
      <c r="G11" s="55"/>
      <c r="H11" s="55"/>
      <c r="L11" s="40"/>
    </row>
    <row r="12" spans="1:12">
      <c r="A12" s="55"/>
      <c r="B12" s="55"/>
      <c r="C12" s="55"/>
      <c r="D12" s="55"/>
      <c r="E12" s="55"/>
      <c r="F12" s="55"/>
      <c r="G12" s="55"/>
      <c r="H12" s="55"/>
      <c r="L12" s="40"/>
    </row>
    <row r="13" spans="1:12">
      <c r="A13" s="55" t="s">
        <v>335</v>
      </c>
      <c r="B13" s="55"/>
      <c r="C13" s="55"/>
      <c r="D13" s="55"/>
      <c r="E13" s="55"/>
      <c r="F13" s="55"/>
      <c r="G13" s="55"/>
      <c r="H13" s="55"/>
      <c r="L13" s="40"/>
    </row>
    <row r="14" spans="1:12">
      <c r="A14" s="55"/>
      <c r="B14" s="55"/>
      <c r="C14" s="55"/>
      <c r="D14" s="55"/>
      <c r="E14" s="55"/>
      <c r="F14" s="55"/>
      <c r="G14" s="55"/>
      <c r="H14" s="55"/>
      <c r="L14" s="40"/>
    </row>
    <row r="15" spans="1:12">
      <c r="A15" s="299" t="s">
        <v>333</v>
      </c>
      <c r="B15" s="300"/>
      <c r="C15" s="358" t="s">
        <v>357</v>
      </c>
      <c r="D15" s="358"/>
      <c r="E15" s="358"/>
      <c r="F15" s="358"/>
      <c r="G15" s="358"/>
      <c r="H15" s="358"/>
      <c r="L15" s="40"/>
    </row>
    <row r="16" spans="1:12">
      <c r="A16" s="300"/>
      <c r="B16" s="300" t="s">
        <v>332</v>
      </c>
      <c r="C16" s="358"/>
      <c r="D16" s="358"/>
      <c r="E16" s="358"/>
      <c r="F16" s="358"/>
      <c r="G16" s="358"/>
      <c r="H16" s="358"/>
      <c r="L16" s="40"/>
    </row>
    <row r="17" spans="1:12" ht="38.25">
      <c r="A17" s="350" t="s">
        <v>0</v>
      </c>
      <c r="B17" s="368" t="s">
        <v>334</v>
      </c>
      <c r="C17" s="296" t="s">
        <v>319</v>
      </c>
      <c r="D17" s="296" t="s">
        <v>67</v>
      </c>
      <c r="E17" s="296" t="s">
        <v>319</v>
      </c>
      <c r="F17" s="296" t="s">
        <v>67</v>
      </c>
      <c r="G17" s="296" t="s">
        <v>319</v>
      </c>
      <c r="H17" s="296" t="s">
        <v>67</v>
      </c>
      <c r="L17" s="40"/>
    </row>
    <row r="18" spans="1:12">
      <c r="A18" s="350"/>
      <c r="B18" s="368"/>
      <c r="C18" s="369" t="s">
        <v>325</v>
      </c>
      <c r="D18" s="369"/>
      <c r="E18" s="369" t="s">
        <v>326</v>
      </c>
      <c r="F18" s="369"/>
      <c r="G18" s="369" t="s">
        <v>324</v>
      </c>
      <c r="H18" s="369"/>
      <c r="L18" s="40"/>
    </row>
    <row r="19" spans="1:12">
      <c r="A19" s="189">
        <v>9.1999999999999993</v>
      </c>
      <c r="B19" s="189">
        <v>461.5</v>
      </c>
      <c r="C19" s="298">
        <v>71.08</v>
      </c>
      <c r="D19" s="190">
        <f>(C19*1000)*(1000/B19)</f>
        <v>154019.50162513542</v>
      </c>
      <c r="E19" s="306">
        <v>67.52</v>
      </c>
      <c r="F19" s="190">
        <f>(E19*1000)*(1000/B19)</f>
        <v>146305.52546045504</v>
      </c>
      <c r="G19" s="306">
        <v>64.13</v>
      </c>
      <c r="H19" s="190">
        <f>(G19*1000)*(1000/B19)</f>
        <v>138959.91332611049</v>
      </c>
      <c r="I19" s="35"/>
      <c r="L19" s="40"/>
    </row>
    <row r="20" spans="1:12">
      <c r="A20" s="189">
        <v>11</v>
      </c>
      <c r="B20" s="189">
        <v>673.5</v>
      </c>
      <c r="C20" s="298">
        <v>96.06</v>
      </c>
      <c r="D20" s="190">
        <f>(C20*1000)*(1000/B20)</f>
        <v>142628.06236080176</v>
      </c>
      <c r="E20" s="306">
        <v>91.26</v>
      </c>
      <c r="F20" s="190">
        <f>(E20*1000)*(1000/B20)</f>
        <v>135501.11358574609</v>
      </c>
      <c r="G20" s="306">
        <v>86.68</v>
      </c>
      <c r="H20" s="190">
        <f>(G20*1000)*(1000/B20)</f>
        <v>128700.81662954713</v>
      </c>
      <c r="I20" s="35"/>
    </row>
    <row r="21" spans="1:12">
      <c r="A21" s="123"/>
      <c r="B21" s="123"/>
      <c r="C21" s="123"/>
      <c r="D21" s="123"/>
      <c r="E21" s="123"/>
      <c r="F21" s="123"/>
      <c r="G21" s="123"/>
      <c r="H21" s="123"/>
    </row>
    <row r="22" spans="1:12">
      <c r="F22" s="35"/>
    </row>
    <row r="23" spans="1:12">
      <c r="F23" s="35"/>
    </row>
    <row r="24" spans="1:12">
      <c r="F24" s="35"/>
    </row>
    <row r="25" spans="1:12">
      <c r="F25" s="35"/>
    </row>
    <row r="26" spans="1:12">
      <c r="F26" s="35"/>
    </row>
    <row r="27" spans="1:12">
      <c r="F27" s="37"/>
    </row>
    <row r="28" spans="1:12">
      <c r="F28" s="37"/>
      <c r="G28" s="39"/>
    </row>
    <row r="29" spans="1:12">
      <c r="F29" s="37"/>
      <c r="G29" s="39"/>
    </row>
    <row r="30" spans="1:12">
      <c r="F30" s="37"/>
      <c r="G30" s="39"/>
    </row>
    <row r="31" spans="1:12">
      <c r="F31" s="37"/>
      <c r="G31" s="39"/>
    </row>
    <row r="32" spans="1:12">
      <c r="F32" s="37"/>
      <c r="G32" s="39"/>
    </row>
    <row r="33" spans="5:7">
      <c r="F33" s="34"/>
    </row>
    <row r="34" spans="5:7">
      <c r="F34" s="41"/>
    </row>
    <row r="35" spans="5:7">
      <c r="F35" s="41"/>
      <c r="G35" s="39"/>
    </row>
    <row r="36" spans="5:7">
      <c r="F36" s="41"/>
      <c r="G36" s="39"/>
    </row>
    <row r="37" spans="5:7">
      <c r="F37" s="41"/>
      <c r="G37" s="39"/>
    </row>
    <row r="38" spans="5:7">
      <c r="F38" s="41"/>
      <c r="G38" s="39"/>
    </row>
    <row r="39" spans="5:7">
      <c r="F39" s="41"/>
      <c r="G39" s="39"/>
    </row>
    <row r="40" spans="5:7">
      <c r="F40" s="35"/>
    </row>
    <row r="42" spans="5:7">
      <c r="E42" s="33"/>
    </row>
    <row r="46" spans="5:7">
      <c r="F46" s="35"/>
      <c r="G46" s="35"/>
    </row>
    <row r="47" spans="5:7">
      <c r="F47" s="35"/>
      <c r="G47" s="35"/>
    </row>
    <row r="48" spans="5:7">
      <c r="E48" s="127"/>
      <c r="F48" s="38"/>
      <c r="G48" s="35"/>
    </row>
    <row r="49" spans="5:7">
      <c r="E49" s="127"/>
      <c r="F49" s="37"/>
      <c r="G49" s="35"/>
    </row>
    <row r="50" spans="5:7">
      <c r="E50" s="127"/>
      <c r="F50" s="37"/>
      <c r="G50" s="35"/>
    </row>
    <row r="51" spans="5:7">
      <c r="E51" s="127"/>
      <c r="F51" s="37"/>
      <c r="G51" s="35"/>
    </row>
    <row r="52" spans="5:7">
      <c r="E52" s="127"/>
      <c r="F52" s="37"/>
      <c r="G52" s="35"/>
    </row>
    <row r="53" spans="5:7">
      <c r="E53" s="127"/>
      <c r="F53" s="37"/>
      <c r="G53" s="35"/>
    </row>
    <row r="54" spans="5:7">
      <c r="E54" s="127"/>
      <c r="F54" s="37"/>
      <c r="G54" s="35"/>
    </row>
    <row r="55" spans="5:7">
      <c r="E55" s="127"/>
      <c r="F55" s="127"/>
      <c r="G55" s="35"/>
    </row>
    <row r="56" spans="5:7">
      <c r="E56" s="127"/>
      <c r="F56" s="41"/>
      <c r="G56" s="35"/>
    </row>
    <row r="57" spans="5:7">
      <c r="E57" s="127"/>
      <c r="F57" s="41"/>
      <c r="G57" s="35"/>
    </row>
    <row r="58" spans="5:7">
      <c r="E58" s="127"/>
      <c r="F58" s="41"/>
      <c r="G58" s="35"/>
    </row>
    <row r="59" spans="5:7">
      <c r="E59" s="127"/>
      <c r="F59" s="41"/>
      <c r="G59" s="35"/>
    </row>
    <row r="60" spans="5:7">
      <c r="E60" s="127"/>
      <c r="F60" s="41"/>
      <c r="G60" s="35"/>
    </row>
    <row r="61" spans="5:7">
      <c r="E61" s="127"/>
      <c r="F61" s="41"/>
      <c r="G61" s="35"/>
    </row>
    <row r="62" spans="5:7">
      <c r="F62" s="38"/>
      <c r="G62" s="35"/>
    </row>
    <row r="63" spans="5:7">
      <c r="F63" s="35"/>
      <c r="G63" s="35"/>
    </row>
    <row r="64" spans="5:7">
      <c r="F64" s="35"/>
      <c r="G64" s="35"/>
    </row>
    <row r="65" spans="6:7">
      <c r="F65" s="35"/>
      <c r="G65" s="35"/>
    </row>
  </sheetData>
  <mergeCells count="12">
    <mergeCell ref="C4:H5"/>
    <mergeCell ref="C15:H16"/>
    <mergeCell ref="A17:A18"/>
    <mergeCell ref="B17:B18"/>
    <mergeCell ref="C18:D18"/>
    <mergeCell ref="E18:F18"/>
    <mergeCell ref="G18:H18"/>
    <mergeCell ref="E7:F7"/>
    <mergeCell ref="G7:H7"/>
    <mergeCell ref="A6:A7"/>
    <mergeCell ref="B6:B7"/>
    <mergeCell ref="C7:D7"/>
  </mergeCells>
  <hyperlinks>
    <hyperlink ref="E42" location="оглавление!A1" display="Оглавление"/>
  </hyperlinks>
  <pageMargins left="0.78740157480314965" right="0.39370078740157483" top="0.39370078740157483" bottom="0.39370078740157483" header="0" footer="0"/>
  <pageSetup paperSize="9" orientation="landscape" r:id="rId1"/>
  <headerFooter alignWithMargins="0">
    <oddHeader>&amp;A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J65"/>
  <sheetViews>
    <sheetView zoomScaleNormal="100" zoomScaleSheetLayoutView="75" workbookViewId="0">
      <selection activeCell="I1" sqref="I1"/>
    </sheetView>
  </sheetViews>
  <sheetFormatPr defaultColWidth="8.85546875" defaultRowHeight="12.75"/>
  <cols>
    <col min="1" max="1" width="10.28515625" style="1" customWidth="1"/>
    <col min="2" max="2" width="31.85546875" style="1" customWidth="1"/>
    <col min="3" max="3" width="8.85546875" style="1"/>
    <col min="4" max="4" width="8.7109375" style="1" customWidth="1"/>
    <col min="5" max="5" width="7.5703125" style="1" customWidth="1"/>
    <col min="6" max="6" width="6.28515625" style="1" customWidth="1"/>
    <col min="7" max="7" width="11.7109375" style="1" customWidth="1"/>
    <col min="8" max="16384" width="8.85546875" style="1"/>
  </cols>
  <sheetData>
    <row r="1" spans="1:10" ht="13.5" thickBot="1">
      <c r="G1" s="21" t="s">
        <v>65</v>
      </c>
    </row>
    <row r="2" spans="1:10" customFormat="1" ht="15">
      <c r="A2" s="23"/>
      <c r="B2" s="17"/>
      <c r="C2" s="17"/>
      <c r="D2" s="17"/>
      <c r="E2" s="17"/>
      <c r="F2" s="17"/>
      <c r="G2" s="17"/>
      <c r="H2" s="18"/>
      <c r="J2" s="22"/>
    </row>
    <row r="3" spans="1:10" customFormat="1">
      <c r="A3" s="24"/>
      <c r="B3" s="19"/>
      <c r="C3" s="19"/>
      <c r="D3" s="19"/>
      <c r="E3" s="19"/>
      <c r="F3" s="19"/>
      <c r="G3" s="19"/>
      <c r="H3" s="20"/>
    </row>
    <row r="4" spans="1:10" customFormat="1" ht="15">
      <c r="A4" s="25" t="s">
        <v>263</v>
      </c>
      <c r="B4" s="19"/>
      <c r="C4" s="19"/>
      <c r="D4" s="19"/>
      <c r="E4" s="19"/>
      <c r="F4" s="19"/>
      <c r="G4" s="19"/>
      <c r="H4" s="20"/>
    </row>
    <row r="5" spans="1:10" customFormat="1" ht="13.5" thickBot="1">
      <c r="A5" s="24"/>
      <c r="B5" s="19"/>
      <c r="C5" s="19"/>
      <c r="D5" s="19"/>
      <c r="E5" s="19"/>
      <c r="F5" s="19"/>
      <c r="G5" s="19"/>
      <c r="H5" s="20"/>
    </row>
    <row r="6" spans="1:10" customFormat="1" ht="16.5" thickBot="1">
      <c r="A6" s="24"/>
      <c r="B6" s="26" t="s">
        <v>264</v>
      </c>
      <c r="C6" s="19"/>
      <c r="D6" s="19"/>
      <c r="E6" s="19"/>
      <c r="F6" s="19"/>
      <c r="G6" s="19"/>
      <c r="H6" s="20"/>
    </row>
    <row r="7" spans="1:10" customFormat="1">
      <c r="A7" s="24"/>
      <c r="B7" s="118" t="s">
        <v>265</v>
      </c>
      <c r="C7" s="19"/>
      <c r="D7" s="19"/>
      <c r="E7" s="19"/>
      <c r="F7" s="19"/>
      <c r="G7" s="19"/>
      <c r="H7" s="20"/>
    </row>
    <row r="8" spans="1:10" customFormat="1">
      <c r="A8" s="24"/>
      <c r="B8" s="27" t="s">
        <v>266</v>
      </c>
      <c r="C8" s="19"/>
      <c r="D8" s="19"/>
      <c r="E8" s="19"/>
      <c r="F8" s="19"/>
      <c r="G8" s="19"/>
      <c r="H8" s="20"/>
    </row>
    <row r="9" spans="1:10" customFormat="1">
      <c r="A9" s="24"/>
      <c r="B9" s="27" t="s">
        <v>267</v>
      </c>
      <c r="C9" s="19"/>
      <c r="D9" s="19"/>
      <c r="E9" s="19"/>
      <c r="F9" s="19"/>
      <c r="G9" s="19"/>
      <c r="H9" s="20"/>
    </row>
    <row r="10" spans="1:10" customFormat="1">
      <c r="A10" s="24"/>
      <c r="B10" s="27" t="s">
        <v>268</v>
      </c>
      <c r="C10" s="19"/>
      <c r="D10" s="19"/>
      <c r="E10" s="19"/>
      <c r="F10" s="19"/>
      <c r="G10" s="19"/>
      <c r="H10" s="20"/>
    </row>
    <row r="11" spans="1:10" customFormat="1">
      <c r="A11" s="24"/>
      <c r="B11" s="27" t="s">
        <v>269</v>
      </c>
      <c r="C11" s="19"/>
      <c r="D11" s="19"/>
      <c r="E11" s="19"/>
      <c r="F11" s="19"/>
      <c r="G11" s="19"/>
      <c r="H11" s="20"/>
    </row>
    <row r="12" spans="1:10" customFormat="1">
      <c r="A12" s="24"/>
      <c r="B12" s="27" t="s">
        <v>269</v>
      </c>
      <c r="C12" s="19"/>
      <c r="D12" s="19"/>
      <c r="E12" s="19"/>
      <c r="F12" s="19"/>
      <c r="G12" s="19"/>
      <c r="H12" s="20"/>
    </row>
    <row r="13" spans="1:10" customFormat="1">
      <c r="A13" s="24"/>
      <c r="B13" s="27" t="s">
        <v>270</v>
      </c>
      <c r="C13" s="19"/>
      <c r="D13" s="19"/>
      <c r="E13" s="19"/>
      <c r="F13" s="19"/>
      <c r="G13" s="19"/>
      <c r="H13" s="20"/>
    </row>
    <row r="14" spans="1:10" customFormat="1">
      <c r="A14" s="24"/>
      <c r="B14" s="27" t="s">
        <v>271</v>
      </c>
      <c r="C14" s="19"/>
      <c r="D14" s="19"/>
      <c r="E14" s="19"/>
      <c r="F14" s="19"/>
      <c r="G14" s="19"/>
      <c r="H14" s="20"/>
    </row>
    <row r="15" spans="1:10" customFormat="1">
      <c r="A15" s="24"/>
      <c r="B15" s="27" t="s">
        <v>272</v>
      </c>
      <c r="C15" s="19"/>
      <c r="D15" s="19"/>
      <c r="E15" s="19"/>
      <c r="F15" s="19"/>
      <c r="G15" s="19"/>
      <c r="H15" s="20"/>
    </row>
    <row r="16" spans="1:10" customFormat="1">
      <c r="A16" s="24"/>
      <c r="B16" s="27" t="s">
        <v>273</v>
      </c>
      <c r="C16" s="19"/>
      <c r="D16" s="19"/>
      <c r="E16" s="19"/>
      <c r="F16" s="19"/>
      <c r="G16" s="19"/>
      <c r="H16" s="20"/>
    </row>
    <row r="17" spans="1:8" customFormat="1">
      <c r="A17" s="24"/>
      <c r="B17" s="27" t="s">
        <v>274</v>
      </c>
      <c r="C17" s="19"/>
      <c r="D17" s="19"/>
      <c r="E17" s="19"/>
      <c r="F17" s="19"/>
      <c r="G17" s="19"/>
      <c r="H17" s="20"/>
    </row>
    <row r="18" spans="1:8" customFormat="1">
      <c r="A18" s="24"/>
      <c r="B18" s="27" t="s">
        <v>275</v>
      </c>
      <c r="C18" s="19"/>
      <c r="D18" s="19"/>
      <c r="E18" s="19"/>
      <c r="F18" s="19"/>
      <c r="G18" s="19"/>
      <c r="H18" s="20"/>
    </row>
    <row r="19" spans="1:8" customFormat="1">
      <c r="A19" s="24"/>
      <c r="B19" s="27" t="s">
        <v>276</v>
      </c>
      <c r="C19" s="19"/>
      <c r="D19" s="19"/>
      <c r="E19" s="19"/>
      <c r="F19" s="19"/>
      <c r="G19" s="19"/>
      <c r="H19" s="20"/>
    </row>
    <row r="20" spans="1:8" customFormat="1">
      <c r="A20" s="24"/>
      <c r="B20" s="27" t="s">
        <v>277</v>
      </c>
      <c r="C20" s="19"/>
      <c r="D20" s="19"/>
      <c r="E20" s="19"/>
      <c r="F20" s="19"/>
      <c r="G20" s="19"/>
      <c r="H20" s="20"/>
    </row>
    <row r="21" spans="1:8" customFormat="1">
      <c r="A21" s="24"/>
      <c r="B21" s="27" t="s">
        <v>278</v>
      </c>
      <c r="C21" s="19"/>
      <c r="D21" s="19"/>
      <c r="E21" s="19"/>
      <c r="F21" s="19"/>
      <c r="G21" s="19"/>
      <c r="H21" s="20"/>
    </row>
    <row r="22" spans="1:8" customFormat="1">
      <c r="A22" s="24"/>
      <c r="B22" s="27" t="s">
        <v>279</v>
      </c>
      <c r="C22" s="19"/>
      <c r="D22" s="19"/>
      <c r="E22" s="19"/>
      <c r="F22" s="19"/>
      <c r="G22" s="19"/>
      <c r="H22" s="20"/>
    </row>
    <row r="23" spans="1:8" customFormat="1">
      <c r="A23" s="24"/>
      <c r="B23" s="27" t="s">
        <v>280</v>
      </c>
      <c r="C23" s="19"/>
      <c r="D23" s="19"/>
      <c r="E23" s="19"/>
      <c r="F23" s="19"/>
      <c r="G23" s="19"/>
      <c r="H23" s="20"/>
    </row>
    <row r="24" spans="1:8" customFormat="1">
      <c r="A24" s="24"/>
      <c r="B24" s="27" t="s">
        <v>281</v>
      </c>
      <c r="C24" s="19"/>
      <c r="D24" s="19"/>
      <c r="E24" s="19"/>
      <c r="F24" s="19"/>
      <c r="G24" s="19"/>
      <c r="H24" s="20"/>
    </row>
    <row r="25" spans="1:8" customFormat="1">
      <c r="A25" s="24"/>
      <c r="B25" s="27" t="s">
        <v>282</v>
      </c>
      <c r="C25" s="19"/>
      <c r="D25" s="19"/>
      <c r="E25" s="19"/>
      <c r="F25" s="19"/>
      <c r="G25" s="19"/>
      <c r="H25" s="20"/>
    </row>
    <row r="26" spans="1:8" customFormat="1">
      <c r="A26" s="24"/>
      <c r="B26" s="27" t="s">
        <v>283</v>
      </c>
      <c r="C26" s="19"/>
      <c r="D26" s="19"/>
      <c r="E26" s="19"/>
      <c r="F26" s="19"/>
      <c r="G26" s="19"/>
      <c r="H26" s="20"/>
    </row>
    <row r="27" spans="1:8" customFormat="1">
      <c r="A27" s="24"/>
      <c r="B27" s="27" t="s">
        <v>284</v>
      </c>
      <c r="C27" s="19"/>
      <c r="D27" s="19"/>
      <c r="E27" s="19"/>
      <c r="F27" s="19"/>
      <c r="G27" s="19"/>
      <c r="H27" s="20"/>
    </row>
    <row r="28" spans="1:8" customFormat="1">
      <c r="A28" s="24"/>
      <c r="B28" s="27" t="s">
        <v>285</v>
      </c>
      <c r="C28" s="19"/>
      <c r="D28" s="19"/>
      <c r="E28" s="19"/>
      <c r="F28" s="19"/>
      <c r="G28" s="19"/>
      <c r="H28" s="20"/>
    </row>
    <row r="29" spans="1:8" customFormat="1">
      <c r="A29" s="24"/>
      <c r="B29" s="28" t="s">
        <v>286</v>
      </c>
      <c r="C29" s="19"/>
      <c r="D29" s="19"/>
      <c r="E29" s="19"/>
      <c r="F29" s="19"/>
      <c r="G29" s="19"/>
      <c r="H29" s="20"/>
    </row>
    <row r="30" spans="1:8" customFormat="1">
      <c r="A30" s="24"/>
      <c r="B30" s="27" t="s">
        <v>286</v>
      </c>
      <c r="C30" s="19"/>
      <c r="D30" s="19"/>
      <c r="E30" s="19"/>
      <c r="F30" s="19"/>
      <c r="G30" s="19"/>
      <c r="H30" s="20"/>
    </row>
    <row r="31" spans="1:8" customFormat="1">
      <c r="A31" s="24"/>
      <c r="B31" s="27" t="s">
        <v>287</v>
      </c>
      <c r="C31" s="19"/>
      <c r="D31" s="19"/>
      <c r="E31" s="19"/>
      <c r="F31" s="19"/>
      <c r="G31" s="19"/>
      <c r="H31" s="20"/>
    </row>
    <row r="32" spans="1:8" customFormat="1">
      <c r="A32" s="24"/>
      <c r="B32" s="27" t="s">
        <v>288</v>
      </c>
      <c r="C32" s="19"/>
      <c r="D32" s="19"/>
      <c r="E32" s="19"/>
      <c r="F32" s="19"/>
      <c r="G32" s="19"/>
      <c r="H32" s="20"/>
    </row>
    <row r="33" spans="1:8" customFormat="1">
      <c r="A33" s="24"/>
      <c r="B33" s="27" t="s">
        <v>289</v>
      </c>
      <c r="C33" s="19"/>
      <c r="D33" s="19"/>
      <c r="E33" s="19"/>
      <c r="F33" s="19"/>
      <c r="G33" s="19"/>
      <c r="H33" s="20"/>
    </row>
    <row r="34" spans="1:8" customFormat="1">
      <c r="A34" s="24"/>
      <c r="B34" s="27" t="s">
        <v>290</v>
      </c>
      <c r="C34" s="19"/>
      <c r="D34" s="19"/>
      <c r="E34" s="19"/>
      <c r="F34" s="19"/>
      <c r="G34" s="19"/>
      <c r="H34" s="20"/>
    </row>
    <row r="35" spans="1:8" customFormat="1">
      <c r="A35" s="24"/>
      <c r="B35" s="27" t="s">
        <v>291</v>
      </c>
      <c r="C35" s="19"/>
      <c r="D35" s="19"/>
      <c r="E35" s="19"/>
      <c r="F35" s="19"/>
      <c r="G35" s="19"/>
      <c r="H35" s="20"/>
    </row>
    <row r="36" spans="1:8" customFormat="1">
      <c r="A36" s="24"/>
      <c r="B36" s="27" t="s">
        <v>292</v>
      </c>
      <c r="C36" s="19"/>
      <c r="D36" s="19"/>
      <c r="E36" s="19"/>
      <c r="F36" s="19"/>
      <c r="G36" s="19"/>
      <c r="H36" s="20"/>
    </row>
    <row r="37" spans="1:8" customFormat="1">
      <c r="A37" s="24"/>
      <c r="B37" s="27" t="s">
        <v>293</v>
      </c>
      <c r="C37" s="19"/>
      <c r="D37" s="19"/>
      <c r="E37" s="19"/>
      <c r="F37" s="19"/>
      <c r="G37" s="19"/>
      <c r="H37" s="20"/>
    </row>
    <row r="38" spans="1:8" customFormat="1">
      <c r="A38" s="24"/>
      <c r="B38" s="27" t="s">
        <v>294</v>
      </c>
      <c r="C38" s="19"/>
      <c r="D38" s="19"/>
      <c r="E38" s="19"/>
      <c r="F38" s="19"/>
      <c r="G38" s="19"/>
      <c r="H38" s="20"/>
    </row>
    <row r="39" spans="1:8" customFormat="1">
      <c r="A39" s="24"/>
      <c r="B39" s="27" t="s">
        <v>295</v>
      </c>
      <c r="C39" s="19"/>
      <c r="D39" s="19"/>
      <c r="E39" s="19"/>
      <c r="F39" s="19"/>
      <c r="G39" s="19"/>
      <c r="H39" s="20"/>
    </row>
    <row r="40" spans="1:8" customFormat="1">
      <c r="A40" s="24"/>
      <c r="B40" s="27" t="s">
        <v>296</v>
      </c>
      <c r="C40" s="19"/>
      <c r="D40" s="19"/>
      <c r="E40" s="19"/>
      <c r="F40" s="19"/>
      <c r="G40" s="19"/>
      <c r="H40" s="20"/>
    </row>
    <row r="41" spans="1:8" customFormat="1">
      <c r="A41" s="24"/>
      <c r="B41" s="27" t="s">
        <v>297</v>
      </c>
      <c r="C41" s="19"/>
      <c r="D41" s="19"/>
      <c r="E41" s="19"/>
      <c r="F41" s="19"/>
      <c r="G41" s="19"/>
      <c r="H41" s="20"/>
    </row>
    <row r="42" spans="1:8" customFormat="1">
      <c r="A42" s="24"/>
      <c r="B42" s="27" t="s">
        <v>298</v>
      </c>
      <c r="C42" s="19"/>
      <c r="D42" s="19"/>
      <c r="E42" s="19"/>
      <c r="F42" s="19"/>
      <c r="G42" s="19"/>
      <c r="H42" s="20"/>
    </row>
    <row r="43" spans="1:8" customFormat="1">
      <c r="A43" s="24"/>
      <c r="B43" s="27" t="s">
        <v>299</v>
      </c>
      <c r="C43" s="19"/>
      <c r="D43" s="19"/>
      <c r="E43" s="19"/>
      <c r="F43" s="19"/>
      <c r="G43" s="19"/>
      <c r="H43" s="20"/>
    </row>
    <row r="44" spans="1:8" customFormat="1">
      <c r="A44" s="24"/>
      <c r="B44" s="27" t="s">
        <v>300</v>
      </c>
      <c r="C44" s="19"/>
      <c r="D44" s="19"/>
      <c r="E44" s="19"/>
      <c r="F44" s="19"/>
      <c r="G44" s="19"/>
      <c r="H44" s="20"/>
    </row>
    <row r="45" spans="1:8" customFormat="1">
      <c r="A45" s="24"/>
      <c r="B45" s="27" t="s">
        <v>301</v>
      </c>
      <c r="C45" s="19"/>
      <c r="D45" s="19"/>
      <c r="E45" s="19"/>
      <c r="F45" s="19"/>
      <c r="G45" s="19"/>
      <c r="H45" s="20"/>
    </row>
    <row r="46" spans="1:8" customFormat="1">
      <c r="A46" s="24"/>
      <c r="B46" s="27" t="s">
        <v>302</v>
      </c>
      <c r="C46" s="19"/>
      <c r="D46" s="19"/>
      <c r="E46" s="19"/>
      <c r="F46" s="19"/>
      <c r="G46" s="19"/>
      <c r="H46" s="20"/>
    </row>
    <row r="47" spans="1:8" customFormat="1">
      <c r="A47" s="24"/>
      <c r="B47" s="27" t="s">
        <v>303</v>
      </c>
      <c r="C47" s="19"/>
      <c r="D47" s="19"/>
      <c r="E47" s="19"/>
      <c r="F47" s="19"/>
      <c r="G47" s="19"/>
      <c r="H47" s="20"/>
    </row>
    <row r="48" spans="1:8" customFormat="1">
      <c r="A48" s="24"/>
      <c r="B48" s="27" t="s">
        <v>304</v>
      </c>
      <c r="C48" s="19"/>
      <c r="D48" s="19"/>
      <c r="E48" s="19"/>
      <c r="F48" s="19"/>
      <c r="G48" s="19"/>
      <c r="H48" s="20"/>
    </row>
    <row r="49" spans="1:8" customFormat="1">
      <c r="A49" s="24"/>
      <c r="B49" s="27" t="s">
        <v>305</v>
      </c>
      <c r="C49" s="19"/>
      <c r="D49" s="19"/>
      <c r="E49" s="19"/>
      <c r="F49" s="19"/>
      <c r="G49" s="19"/>
      <c r="H49" s="20"/>
    </row>
    <row r="50" spans="1:8" customFormat="1">
      <c r="A50" s="24"/>
      <c r="B50" s="27" t="s">
        <v>306</v>
      </c>
      <c r="C50" s="19"/>
      <c r="D50" s="19"/>
      <c r="E50" s="19"/>
      <c r="F50" s="19"/>
      <c r="G50" s="19"/>
      <c r="H50" s="20"/>
    </row>
    <row r="51" spans="1:8" customFormat="1">
      <c r="A51" s="24"/>
      <c r="B51" s="27" t="s">
        <v>307</v>
      </c>
      <c r="C51" s="19"/>
      <c r="D51" s="19"/>
      <c r="E51" s="19"/>
      <c r="F51" s="19"/>
      <c r="G51" s="19"/>
      <c r="H51" s="20"/>
    </row>
    <row r="52" spans="1:8" customFormat="1">
      <c r="A52" s="24"/>
      <c r="B52" s="27" t="s">
        <v>308</v>
      </c>
      <c r="C52" s="19"/>
      <c r="D52" s="19"/>
      <c r="E52" s="19"/>
      <c r="F52" s="19"/>
      <c r="G52" s="19"/>
      <c r="H52" s="20"/>
    </row>
    <row r="53" spans="1:8" customFormat="1">
      <c r="A53" s="24"/>
      <c r="B53" s="27" t="s">
        <v>309</v>
      </c>
      <c r="C53" s="19"/>
      <c r="D53" s="19"/>
      <c r="E53" s="19"/>
      <c r="F53" s="19"/>
      <c r="G53" s="19"/>
      <c r="H53" s="20"/>
    </row>
    <row r="54" spans="1:8" customFormat="1">
      <c r="A54" s="24"/>
      <c r="B54" s="27" t="s">
        <v>310</v>
      </c>
      <c r="C54" s="19"/>
      <c r="D54" s="19"/>
      <c r="E54" s="19"/>
      <c r="F54" s="19"/>
      <c r="G54" s="19"/>
      <c r="H54" s="20"/>
    </row>
    <row r="55" spans="1:8" customFormat="1">
      <c r="A55" s="24"/>
      <c r="B55" s="27" t="s">
        <v>311</v>
      </c>
      <c r="C55" s="19"/>
      <c r="D55" s="19"/>
      <c r="E55" s="19"/>
      <c r="F55" s="19"/>
      <c r="G55" s="19"/>
      <c r="H55" s="20"/>
    </row>
    <row r="56" spans="1:8" customFormat="1" ht="13.5" thickBot="1">
      <c r="A56" s="24"/>
      <c r="B56" s="29" t="s">
        <v>312</v>
      </c>
      <c r="C56" s="19"/>
      <c r="D56" s="19"/>
      <c r="E56" s="19"/>
      <c r="F56" s="19"/>
      <c r="G56" s="19"/>
      <c r="H56" s="20"/>
    </row>
    <row r="57" spans="1:8" s="19" customFormat="1">
      <c r="A57" s="24"/>
      <c r="B57" s="117"/>
      <c r="H57" s="20"/>
    </row>
    <row r="58" spans="1:8" s="19" customFormat="1">
      <c r="A58" s="24"/>
      <c r="B58" s="117"/>
      <c r="H58" s="20"/>
    </row>
    <row r="59" spans="1:8" s="19" customFormat="1">
      <c r="A59" s="24"/>
      <c r="B59" s="117"/>
      <c r="H59" s="20"/>
    </row>
    <row r="60" spans="1:8" s="19" customFormat="1">
      <c r="A60" s="24"/>
      <c r="B60" s="117"/>
      <c r="H60" s="20"/>
    </row>
    <row r="61" spans="1:8" s="19" customFormat="1">
      <c r="A61" s="24"/>
      <c r="B61" s="117"/>
      <c r="H61" s="20"/>
    </row>
    <row r="62" spans="1:8" s="19" customFormat="1">
      <c r="A62" s="24"/>
      <c r="B62" s="117"/>
      <c r="H62" s="20"/>
    </row>
    <row r="63" spans="1:8" s="19" customFormat="1">
      <c r="A63" s="24"/>
      <c r="B63" s="117"/>
      <c r="H63" s="20"/>
    </row>
    <row r="64" spans="1:8" s="19" customFormat="1">
      <c r="A64" s="24"/>
      <c r="B64" s="117"/>
      <c r="H64" s="20"/>
    </row>
    <row r="65" spans="1:8" customFormat="1" ht="13.5" thickBot="1">
      <c r="A65" s="30"/>
      <c r="B65" s="31"/>
      <c r="C65" s="31"/>
      <c r="D65" s="31"/>
      <c r="E65" s="31"/>
      <c r="F65" s="31"/>
      <c r="G65" s="31"/>
      <c r="H65" s="32"/>
    </row>
  </sheetData>
  <phoneticPr fontId="0" type="noConversion"/>
  <hyperlinks>
    <hyperlink ref="G1" location="оглавление!A1" display="Оглавление"/>
  </hyperlinks>
  <pageMargins left="0.78740157480314965" right="0.39370078740157483" top="0.39370078740157483" bottom="0.39370078740157483" header="0" footer="0"/>
  <pageSetup paperSize="9" scale="97" orientation="portrait" r:id="rId1"/>
  <headerFooter alignWithMargins="0">
    <oddHeader>&amp;A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619"/>
  <sheetViews>
    <sheetView zoomScale="85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9.28515625" customWidth="1"/>
    <col min="2" max="2" width="8.85546875" style="6" customWidth="1"/>
    <col min="3" max="3" width="16.42578125" style="6" customWidth="1"/>
    <col min="4" max="4" width="14.85546875" style="6" bestFit="1" customWidth="1"/>
    <col min="5" max="5" width="14.28515625" style="6" customWidth="1"/>
    <col min="6" max="6" width="11" style="6" customWidth="1"/>
    <col min="7" max="8" width="15" style="6" customWidth="1"/>
    <col min="9" max="9" width="14.7109375" customWidth="1"/>
    <col min="10" max="10" width="14.140625" customWidth="1"/>
  </cols>
  <sheetData>
    <row r="1" spans="1:10" ht="13.15" customHeight="1">
      <c r="A1" s="3"/>
      <c r="B1" s="3"/>
      <c r="C1" s="3"/>
      <c r="D1" s="4" t="s">
        <v>68</v>
      </c>
      <c r="E1" s="2"/>
      <c r="F1" s="3"/>
    </row>
    <row r="2" spans="1:10" ht="38.25">
      <c r="A2" s="8" t="s">
        <v>117</v>
      </c>
      <c r="B2" s="8" t="s">
        <v>0</v>
      </c>
      <c r="C2" s="8" t="s">
        <v>120</v>
      </c>
      <c r="D2" s="9" t="s">
        <v>5</v>
      </c>
      <c r="E2" s="9" t="s">
        <v>52</v>
      </c>
      <c r="F2" s="8" t="s">
        <v>118</v>
      </c>
      <c r="G2" s="10" t="s">
        <v>121</v>
      </c>
      <c r="H2" s="10" t="s">
        <v>123</v>
      </c>
      <c r="I2" s="10" t="s">
        <v>119</v>
      </c>
      <c r="J2" s="10" t="s">
        <v>122</v>
      </c>
    </row>
    <row r="3" spans="1:10">
      <c r="A3" s="6" t="s">
        <v>71</v>
      </c>
      <c r="B3" s="5">
        <v>1.6</v>
      </c>
      <c r="C3" s="6">
        <v>13.2</v>
      </c>
      <c r="D3" s="7"/>
      <c r="E3" s="7" t="e">
        <f>'1'!#REF!</f>
        <v>#REF!</v>
      </c>
      <c r="F3" s="6" t="s">
        <v>72</v>
      </c>
      <c r="G3" s="11">
        <v>0</v>
      </c>
      <c r="H3" s="7">
        <f>D3*(1+G3)/C3*1000</f>
        <v>0</v>
      </c>
      <c r="I3" s="14" t="e">
        <f t="shared" ref="I3:I66" si="0">IF(OR(D3=0,E3=0),,E3/(D3*(1+G3))-1)</f>
        <v>#REF!</v>
      </c>
      <c r="J3" s="16" t="e">
        <f>IF(OR(D3=0,E3=0),,1.43/(I3+1)-1)</f>
        <v>#REF!</v>
      </c>
    </row>
    <row r="4" spans="1:10">
      <c r="A4" s="6" t="s">
        <v>71</v>
      </c>
      <c r="B4" s="5">
        <v>1.8</v>
      </c>
      <c r="C4" s="6">
        <v>16</v>
      </c>
      <c r="D4" s="7"/>
      <c r="E4" s="7" t="e">
        <f>'1'!#REF!</f>
        <v>#REF!</v>
      </c>
      <c r="F4" s="6" t="s">
        <v>72</v>
      </c>
      <c r="G4" s="11">
        <v>0</v>
      </c>
      <c r="H4" s="7">
        <f t="shared" ref="H4:H67" si="1">D4*(1+G4)/C4*1000</f>
        <v>0</v>
      </c>
      <c r="I4" s="14" t="e">
        <f t="shared" si="0"/>
        <v>#REF!</v>
      </c>
      <c r="J4" s="16" t="e">
        <f t="shared" ref="J4:J67" si="2">IF(OR(D4=0,E4=0),,1.43/(I4+1)-1)</f>
        <v>#REF!</v>
      </c>
    </row>
    <row r="5" spans="1:10">
      <c r="A5" s="6" t="s">
        <v>71</v>
      </c>
      <c r="B5" s="5">
        <v>2.2000000000000002</v>
      </c>
      <c r="C5" s="6">
        <v>23.7</v>
      </c>
      <c r="D5" s="7"/>
      <c r="E5" s="7" t="e">
        <f>'1'!#REF!</f>
        <v>#REF!</v>
      </c>
      <c r="F5" s="6" t="s">
        <v>72</v>
      </c>
      <c r="G5" s="11">
        <v>0</v>
      </c>
      <c r="H5" s="7">
        <f t="shared" si="1"/>
        <v>0</v>
      </c>
      <c r="I5" s="14" t="e">
        <f t="shared" si="0"/>
        <v>#REF!</v>
      </c>
      <c r="J5" s="16" t="e">
        <f t="shared" si="2"/>
        <v>#REF!</v>
      </c>
    </row>
    <row r="6" spans="1:10">
      <c r="A6" s="6" t="s">
        <v>71</v>
      </c>
      <c r="B6" s="5">
        <v>2.4</v>
      </c>
      <c r="C6" s="6">
        <v>29.4</v>
      </c>
      <c r="D6" s="7"/>
      <c r="E6" s="7" t="e">
        <f>'1'!#REF!</f>
        <v>#REF!</v>
      </c>
      <c r="F6" s="6" t="s">
        <v>72</v>
      </c>
      <c r="G6" s="11">
        <v>0</v>
      </c>
      <c r="H6" s="7">
        <f t="shared" si="1"/>
        <v>0</v>
      </c>
      <c r="I6" s="14" t="e">
        <f t="shared" si="0"/>
        <v>#REF!</v>
      </c>
      <c r="J6" s="16" t="e">
        <f t="shared" si="2"/>
        <v>#REF!</v>
      </c>
    </row>
    <row r="7" spans="1:10">
      <c r="A7" s="6" t="s">
        <v>71</v>
      </c>
      <c r="B7" s="5">
        <v>2.5</v>
      </c>
      <c r="C7" s="6">
        <v>31.4</v>
      </c>
      <c r="D7" s="7"/>
      <c r="E7" s="7" t="e">
        <f>'1'!#REF!</f>
        <v>#REF!</v>
      </c>
      <c r="F7" s="6" t="s">
        <v>72</v>
      </c>
      <c r="G7" s="11">
        <v>0</v>
      </c>
      <c r="H7" s="7">
        <f t="shared" si="1"/>
        <v>0</v>
      </c>
      <c r="I7" s="14" t="e">
        <f t="shared" si="0"/>
        <v>#REF!</v>
      </c>
      <c r="J7" s="16" t="e">
        <f t="shared" si="2"/>
        <v>#REF!</v>
      </c>
    </row>
    <row r="8" spans="1:10">
      <c r="A8" s="6" t="s">
        <v>71</v>
      </c>
      <c r="B8" s="5">
        <v>3.2</v>
      </c>
      <c r="C8" s="6">
        <v>54</v>
      </c>
      <c r="D8" s="7"/>
      <c r="E8" s="7" t="e">
        <f>'1'!#REF!</f>
        <v>#REF!</v>
      </c>
      <c r="F8" s="6" t="s">
        <v>72</v>
      </c>
      <c r="G8" s="11">
        <v>0</v>
      </c>
      <c r="H8" s="7">
        <f t="shared" si="1"/>
        <v>0</v>
      </c>
      <c r="I8" s="14" t="e">
        <f t="shared" si="0"/>
        <v>#REF!</v>
      </c>
      <c r="J8" s="16" t="e">
        <f t="shared" si="2"/>
        <v>#REF!</v>
      </c>
    </row>
    <row r="9" spans="1:10">
      <c r="A9" s="6" t="s">
        <v>71</v>
      </c>
      <c r="B9" s="5">
        <v>3.6</v>
      </c>
      <c r="C9" s="6">
        <v>64.099999999999994</v>
      </c>
      <c r="D9" s="7"/>
      <c r="E9" s="7" t="e">
        <f>'1'!#REF!</f>
        <v>#REF!</v>
      </c>
      <c r="F9" s="6" t="s">
        <v>72</v>
      </c>
      <c r="G9" s="11">
        <v>0</v>
      </c>
      <c r="H9" s="7">
        <f t="shared" si="1"/>
        <v>0</v>
      </c>
      <c r="I9" s="14" t="e">
        <f t="shared" si="0"/>
        <v>#REF!</v>
      </c>
      <c r="J9" s="16" t="e">
        <f t="shared" si="2"/>
        <v>#REF!</v>
      </c>
    </row>
    <row r="10" spans="1:10">
      <c r="A10" s="6" t="s">
        <v>71</v>
      </c>
      <c r="B10" s="5">
        <v>4</v>
      </c>
      <c r="C10" s="6">
        <v>81.2</v>
      </c>
      <c r="D10" s="7"/>
      <c r="E10" s="7" t="e">
        <f>'1'!#REF!</f>
        <v>#REF!</v>
      </c>
      <c r="F10" s="6" t="s">
        <v>72</v>
      </c>
      <c r="G10" s="11">
        <v>0</v>
      </c>
      <c r="H10" s="7">
        <f t="shared" si="1"/>
        <v>0</v>
      </c>
      <c r="I10" s="14" t="e">
        <f t="shared" si="0"/>
        <v>#REF!</v>
      </c>
      <c r="J10" s="16" t="e">
        <f t="shared" si="2"/>
        <v>#REF!</v>
      </c>
    </row>
    <row r="11" spans="1:10">
      <c r="A11" s="6" t="s">
        <v>71</v>
      </c>
      <c r="B11" s="5">
        <v>4.5</v>
      </c>
      <c r="C11" s="6">
        <v>97.8</v>
      </c>
      <c r="D11" s="7"/>
      <c r="E11" s="7" t="e">
        <f>'1'!#REF!</f>
        <v>#REF!</v>
      </c>
      <c r="F11" s="6" t="s">
        <v>72</v>
      </c>
      <c r="G11" s="11">
        <v>0</v>
      </c>
      <c r="H11" s="7">
        <f t="shared" si="1"/>
        <v>0</v>
      </c>
      <c r="I11" s="14" t="e">
        <f t="shared" si="0"/>
        <v>#REF!</v>
      </c>
      <c r="J11" s="16" t="e">
        <f t="shared" si="2"/>
        <v>#REF!</v>
      </c>
    </row>
    <row r="12" spans="1:10">
      <c r="A12" s="6" t="s">
        <v>71</v>
      </c>
      <c r="B12" s="5">
        <v>5</v>
      </c>
      <c r="C12" s="6">
        <v>129.30000000000001</v>
      </c>
      <c r="D12" s="7"/>
      <c r="E12" s="7" t="e">
        <f>'1'!#REF!</f>
        <v>#REF!</v>
      </c>
      <c r="F12" s="6" t="s">
        <v>72</v>
      </c>
      <c r="G12" s="11">
        <v>0</v>
      </c>
      <c r="H12" s="7">
        <f t="shared" si="1"/>
        <v>0</v>
      </c>
      <c r="I12" s="14" t="e">
        <f t="shared" si="0"/>
        <v>#REF!</v>
      </c>
      <c r="J12" s="16" t="e">
        <f t="shared" si="2"/>
        <v>#REF!</v>
      </c>
    </row>
    <row r="13" spans="1:10">
      <c r="A13" s="6" t="s">
        <v>71</v>
      </c>
      <c r="B13" s="5">
        <v>5.6</v>
      </c>
      <c r="C13" s="6">
        <v>159.6</v>
      </c>
      <c r="D13" s="7"/>
      <c r="E13" s="7" t="e">
        <f>'1'!#REF!</f>
        <v>#REF!</v>
      </c>
      <c r="F13" s="6" t="s">
        <v>72</v>
      </c>
      <c r="G13" s="11">
        <v>0</v>
      </c>
      <c r="H13" s="7">
        <f t="shared" si="1"/>
        <v>0</v>
      </c>
      <c r="I13" s="14" t="e">
        <f t="shared" si="0"/>
        <v>#REF!</v>
      </c>
      <c r="J13" s="16" t="e">
        <f t="shared" si="2"/>
        <v>#REF!</v>
      </c>
    </row>
    <row r="14" spans="1:10">
      <c r="A14" s="6" t="s">
        <v>71</v>
      </c>
      <c r="B14" s="5">
        <v>6</v>
      </c>
      <c r="C14" s="6">
        <v>175.5</v>
      </c>
      <c r="D14" s="7"/>
      <c r="E14" s="7" t="e">
        <f>'1'!#REF!</f>
        <v>#REF!</v>
      </c>
      <c r="F14" s="6" t="s">
        <v>72</v>
      </c>
      <c r="G14" s="11">
        <v>0</v>
      </c>
      <c r="H14" s="7">
        <f t="shared" si="1"/>
        <v>0</v>
      </c>
      <c r="I14" s="14" t="e">
        <f t="shared" si="0"/>
        <v>#REF!</v>
      </c>
      <c r="J14" s="16" t="e">
        <f t="shared" si="2"/>
        <v>#REF!</v>
      </c>
    </row>
    <row r="15" spans="1:10">
      <c r="A15" s="6" t="s">
        <v>71</v>
      </c>
      <c r="B15" s="5">
        <v>7.5</v>
      </c>
      <c r="C15" s="6">
        <v>277</v>
      </c>
      <c r="D15" s="7"/>
      <c r="E15" s="7" t="e">
        <f>'1'!#REF!</f>
        <v>#REF!</v>
      </c>
      <c r="F15" s="6" t="s">
        <v>72</v>
      </c>
      <c r="G15" s="11">
        <v>0</v>
      </c>
      <c r="H15" s="7">
        <f t="shared" si="1"/>
        <v>0</v>
      </c>
      <c r="I15" s="14" t="e">
        <f t="shared" si="0"/>
        <v>#REF!</v>
      </c>
      <c r="J15" s="16" t="e">
        <f t="shared" si="2"/>
        <v>#REF!</v>
      </c>
    </row>
    <row r="16" spans="1:10">
      <c r="A16" s="6" t="s">
        <v>73</v>
      </c>
      <c r="B16" s="5">
        <v>3.6</v>
      </c>
      <c r="C16" s="6">
        <v>48.8</v>
      </c>
      <c r="D16" s="7" t="e">
        <f>'1'!#REF!</f>
        <v>#REF!</v>
      </c>
      <c r="E16" s="7" t="e">
        <f>'1'!#REF!</f>
        <v>#REF!</v>
      </c>
      <c r="F16" s="6" t="s">
        <v>74</v>
      </c>
      <c r="G16" s="11">
        <v>0.08</v>
      </c>
      <c r="H16" s="7" t="e">
        <f t="shared" si="1"/>
        <v>#REF!</v>
      </c>
      <c r="I16" s="14" t="e">
        <f t="shared" si="0"/>
        <v>#REF!</v>
      </c>
      <c r="J16" s="16" t="e">
        <f t="shared" si="2"/>
        <v>#REF!</v>
      </c>
    </row>
    <row r="17" spans="1:10">
      <c r="A17" s="6" t="s">
        <v>73</v>
      </c>
      <c r="B17" s="5">
        <v>3.8</v>
      </c>
      <c r="C17" s="6">
        <v>55.1</v>
      </c>
      <c r="D17" s="7" t="e">
        <f>'1'!#REF!</f>
        <v>#REF!</v>
      </c>
      <c r="E17" s="7" t="e">
        <f>'1'!#REF!</f>
        <v>#REF!</v>
      </c>
      <c r="F17" s="6" t="s">
        <v>74</v>
      </c>
      <c r="G17" s="11">
        <v>0.08</v>
      </c>
      <c r="H17" s="7" t="e">
        <f t="shared" si="1"/>
        <v>#REF!</v>
      </c>
      <c r="I17" s="14" t="e">
        <f t="shared" si="0"/>
        <v>#REF!</v>
      </c>
      <c r="J17" s="16" t="e">
        <f t="shared" si="2"/>
        <v>#REF!</v>
      </c>
    </row>
    <row r="18" spans="1:10">
      <c r="A18" s="6" t="s">
        <v>73</v>
      </c>
      <c r="B18" s="5">
        <v>4.0999999999999996</v>
      </c>
      <c r="C18" s="6">
        <v>64.099999999999994</v>
      </c>
      <c r="D18" s="7" t="e">
        <f>'1'!#REF!</f>
        <v>#REF!</v>
      </c>
      <c r="E18" s="7" t="e">
        <f>'1'!#REF!</f>
        <v>#REF!</v>
      </c>
      <c r="F18" s="6" t="s">
        <v>74</v>
      </c>
      <c r="G18" s="11">
        <v>0.08</v>
      </c>
      <c r="H18" s="7" t="e">
        <f t="shared" si="1"/>
        <v>#REF!</v>
      </c>
      <c r="I18" s="14" t="e">
        <f t="shared" si="0"/>
        <v>#REF!</v>
      </c>
      <c r="J18" s="16" t="e">
        <f t="shared" si="2"/>
        <v>#REF!</v>
      </c>
    </row>
    <row r="19" spans="1:10">
      <c r="A19" s="6" t="s">
        <v>73</v>
      </c>
      <c r="B19" s="5">
        <v>4.5</v>
      </c>
      <c r="C19" s="6">
        <v>73.900000000000006</v>
      </c>
      <c r="D19" s="7" t="e">
        <f>'1'!#REF!</f>
        <v>#REF!</v>
      </c>
      <c r="E19" s="7" t="e">
        <f>'1'!#REF!</f>
        <v>#REF!</v>
      </c>
      <c r="F19" s="6" t="s">
        <v>74</v>
      </c>
      <c r="G19" s="11">
        <v>0.08</v>
      </c>
      <c r="H19" s="7" t="e">
        <f t="shared" si="1"/>
        <v>#REF!</v>
      </c>
      <c r="I19" s="14" t="e">
        <f t="shared" si="0"/>
        <v>#REF!</v>
      </c>
      <c r="J19" s="16" t="e">
        <f t="shared" si="2"/>
        <v>#REF!</v>
      </c>
    </row>
    <row r="20" spans="1:10">
      <c r="A20" s="6" t="s">
        <v>73</v>
      </c>
      <c r="B20" s="5">
        <v>4.8</v>
      </c>
      <c r="C20" s="6">
        <v>84.4</v>
      </c>
      <c r="D20" s="7" t="e">
        <f>'1'!#REF!</f>
        <v>#REF!</v>
      </c>
      <c r="E20" s="7" t="e">
        <f>'1'!#REF!</f>
        <v>#REF!</v>
      </c>
      <c r="F20" s="6" t="s">
        <v>74</v>
      </c>
      <c r="G20" s="11">
        <v>0.08</v>
      </c>
      <c r="H20" s="7" t="e">
        <f t="shared" si="1"/>
        <v>#REF!</v>
      </c>
      <c r="I20" s="14" t="e">
        <f t="shared" si="0"/>
        <v>#REF!</v>
      </c>
      <c r="J20" s="16" t="e">
        <f t="shared" si="2"/>
        <v>#REF!</v>
      </c>
    </row>
    <row r="21" spans="1:10">
      <c r="A21" s="6" t="s">
        <v>73</v>
      </c>
      <c r="B21" s="5">
        <v>5.0999999999999996</v>
      </c>
      <c r="C21" s="6">
        <v>95.5</v>
      </c>
      <c r="D21" s="7" t="e">
        <f>'1'!#REF!</f>
        <v>#REF!</v>
      </c>
      <c r="E21" s="7" t="e">
        <f>'1'!#REF!</f>
        <v>#REF!</v>
      </c>
      <c r="F21" s="6" t="s">
        <v>74</v>
      </c>
      <c r="G21" s="11">
        <v>0.08</v>
      </c>
      <c r="H21" s="7" t="e">
        <f t="shared" si="1"/>
        <v>#REF!</v>
      </c>
      <c r="I21" s="14" t="e">
        <f t="shared" si="0"/>
        <v>#REF!</v>
      </c>
      <c r="J21" s="16" t="e">
        <f t="shared" si="2"/>
        <v>#REF!</v>
      </c>
    </row>
    <row r="22" spans="1:10">
      <c r="A22" s="6" t="s">
        <v>73</v>
      </c>
      <c r="B22" s="5">
        <v>5.6</v>
      </c>
      <c r="C22" s="6">
        <v>116.5</v>
      </c>
      <c r="D22" s="7" t="e">
        <f>'1'!#REF!</f>
        <v>#REF!</v>
      </c>
      <c r="E22" s="7" t="e">
        <f>'1'!#REF!</f>
        <v>#REF!</v>
      </c>
      <c r="F22" s="6" t="s">
        <v>74</v>
      </c>
      <c r="G22" s="11">
        <v>0.08</v>
      </c>
      <c r="H22" s="7" t="e">
        <f t="shared" si="1"/>
        <v>#REF!</v>
      </c>
      <c r="I22" s="14" t="e">
        <f t="shared" si="0"/>
        <v>#REF!</v>
      </c>
      <c r="J22" s="16" t="e">
        <f t="shared" si="2"/>
        <v>#REF!</v>
      </c>
    </row>
    <row r="23" spans="1:10">
      <c r="A23" s="6" t="s">
        <v>73</v>
      </c>
      <c r="B23" s="5">
        <v>6.2</v>
      </c>
      <c r="C23" s="6">
        <v>141.6</v>
      </c>
      <c r="D23" s="7" t="e">
        <f>'1'!#REF!</f>
        <v>#REF!</v>
      </c>
      <c r="E23" s="7" t="e">
        <f>'1'!#REF!</f>
        <v>#REF!</v>
      </c>
      <c r="F23" s="6" t="s">
        <v>74</v>
      </c>
      <c r="G23" s="11">
        <v>0.08</v>
      </c>
      <c r="H23" s="7" t="e">
        <f t="shared" si="1"/>
        <v>#REF!</v>
      </c>
      <c r="I23" s="14" t="e">
        <f t="shared" si="0"/>
        <v>#REF!</v>
      </c>
      <c r="J23" s="16" t="e">
        <f t="shared" si="2"/>
        <v>#REF!</v>
      </c>
    </row>
    <row r="24" spans="1:10">
      <c r="A24" s="6" t="s">
        <v>73</v>
      </c>
      <c r="B24" s="5">
        <v>6.9</v>
      </c>
      <c r="C24" s="6">
        <v>176.6</v>
      </c>
      <c r="D24" s="7" t="e">
        <f>'1'!#REF!</f>
        <v>#REF!</v>
      </c>
      <c r="E24" s="7" t="e">
        <f>'1'!#REF!</f>
        <v>#REF!</v>
      </c>
      <c r="F24" s="6" t="s">
        <v>74</v>
      </c>
      <c r="G24" s="11">
        <v>0.08</v>
      </c>
      <c r="H24" s="7" t="e">
        <f t="shared" si="1"/>
        <v>#REF!</v>
      </c>
      <c r="I24" s="14" t="e">
        <f t="shared" si="0"/>
        <v>#REF!</v>
      </c>
      <c r="J24" s="16" t="e">
        <f t="shared" si="2"/>
        <v>#REF!</v>
      </c>
    </row>
    <row r="25" spans="1:10">
      <c r="A25" s="6" t="s">
        <v>73</v>
      </c>
      <c r="B25" s="5">
        <v>7.6</v>
      </c>
      <c r="C25" s="6">
        <v>211</v>
      </c>
      <c r="D25" s="7" t="e">
        <f>'1'!#REF!</f>
        <v>#REF!</v>
      </c>
      <c r="E25" s="7" t="e">
        <f>'1'!#REF!</f>
        <v>#REF!</v>
      </c>
      <c r="F25" s="6" t="s">
        <v>74</v>
      </c>
      <c r="G25" s="11">
        <v>0.08</v>
      </c>
      <c r="H25" s="7" t="e">
        <f t="shared" si="1"/>
        <v>#REF!</v>
      </c>
      <c r="I25" s="14" t="e">
        <f t="shared" si="0"/>
        <v>#REF!</v>
      </c>
      <c r="J25" s="16" t="e">
        <f t="shared" si="2"/>
        <v>#REF!</v>
      </c>
    </row>
    <row r="26" spans="1:10">
      <c r="A26" s="6" t="s">
        <v>73</v>
      </c>
      <c r="B26" s="5">
        <v>8.3000000000000007</v>
      </c>
      <c r="C26" s="6">
        <v>256</v>
      </c>
      <c r="D26" s="7" t="e">
        <f>'1'!#REF!</f>
        <v>#REF!</v>
      </c>
      <c r="E26" s="7" t="e">
        <f>'1'!#REF!</f>
        <v>#REF!</v>
      </c>
      <c r="F26" s="6" t="s">
        <v>74</v>
      </c>
      <c r="G26" s="11">
        <v>0.08</v>
      </c>
      <c r="H26" s="7" t="e">
        <f t="shared" si="1"/>
        <v>#REF!</v>
      </c>
      <c r="I26" s="14" t="e">
        <f t="shared" si="0"/>
        <v>#REF!</v>
      </c>
      <c r="J26" s="16" t="e">
        <f t="shared" si="2"/>
        <v>#REF!</v>
      </c>
    </row>
    <row r="27" spans="1:10">
      <c r="A27" s="6" t="s">
        <v>73</v>
      </c>
      <c r="B27" s="5">
        <v>9.1</v>
      </c>
      <c r="C27" s="6">
        <v>305</v>
      </c>
      <c r="D27" s="7" t="e">
        <f>'1'!#REF!</f>
        <v>#REF!</v>
      </c>
      <c r="E27" s="7" t="e">
        <f>'1'!#REF!</f>
        <v>#REF!</v>
      </c>
      <c r="F27" s="6" t="s">
        <v>74</v>
      </c>
      <c r="G27" s="11">
        <v>0.08</v>
      </c>
      <c r="H27" s="7" t="e">
        <f t="shared" si="1"/>
        <v>#REF!</v>
      </c>
      <c r="I27" s="14" t="e">
        <f t="shared" si="0"/>
        <v>#REF!</v>
      </c>
      <c r="J27" s="16" t="e">
        <f t="shared" si="2"/>
        <v>#REF!</v>
      </c>
    </row>
    <row r="28" spans="1:10">
      <c r="A28" s="6" t="s">
        <v>73</v>
      </c>
      <c r="B28" s="5">
        <v>9.6</v>
      </c>
      <c r="C28" s="6">
        <v>358.6</v>
      </c>
      <c r="D28" s="7" t="e">
        <f>'1'!#REF!</f>
        <v>#REF!</v>
      </c>
      <c r="E28" s="7" t="e">
        <f>'1'!#REF!</f>
        <v>#REF!</v>
      </c>
      <c r="F28" s="6" t="s">
        <v>74</v>
      </c>
      <c r="G28" s="11">
        <v>0.08</v>
      </c>
      <c r="H28" s="7" t="e">
        <f t="shared" si="1"/>
        <v>#REF!</v>
      </c>
      <c r="I28" s="14" t="e">
        <f t="shared" si="0"/>
        <v>#REF!</v>
      </c>
      <c r="J28" s="16" t="e">
        <f t="shared" si="2"/>
        <v>#REF!</v>
      </c>
    </row>
    <row r="29" spans="1:10">
      <c r="A29" s="6" t="s">
        <v>73</v>
      </c>
      <c r="B29" s="5">
        <v>11</v>
      </c>
      <c r="C29" s="6">
        <v>461.6</v>
      </c>
      <c r="D29" s="7" t="e">
        <f>'1'!#REF!</f>
        <v>#REF!</v>
      </c>
      <c r="E29" s="7" t="e">
        <f>'1'!#REF!</f>
        <v>#REF!</v>
      </c>
      <c r="F29" s="6" t="s">
        <v>74</v>
      </c>
      <c r="G29" s="11">
        <v>0.08</v>
      </c>
      <c r="H29" s="7" t="e">
        <f t="shared" si="1"/>
        <v>#REF!</v>
      </c>
      <c r="I29" s="14" t="e">
        <f t="shared" si="0"/>
        <v>#REF!</v>
      </c>
      <c r="J29" s="16" t="e">
        <f t="shared" si="2"/>
        <v>#REF!</v>
      </c>
    </row>
    <row r="30" spans="1:10">
      <c r="A30" s="6" t="s">
        <v>73</v>
      </c>
      <c r="B30" s="5">
        <v>12</v>
      </c>
      <c r="C30" s="6">
        <v>527</v>
      </c>
      <c r="D30" s="7" t="e">
        <f>'1'!#REF!</f>
        <v>#REF!</v>
      </c>
      <c r="E30" s="7" t="e">
        <f>'1'!#REF!</f>
        <v>#REF!</v>
      </c>
      <c r="F30" s="6" t="s">
        <v>74</v>
      </c>
      <c r="G30" s="11">
        <v>0.08</v>
      </c>
      <c r="H30" s="7" t="e">
        <f t="shared" si="1"/>
        <v>#REF!</v>
      </c>
      <c r="I30" s="14" t="e">
        <f t="shared" si="0"/>
        <v>#REF!</v>
      </c>
      <c r="J30" s="16" t="e">
        <f t="shared" si="2"/>
        <v>#REF!</v>
      </c>
    </row>
    <row r="31" spans="1:10">
      <c r="A31" s="6" t="s">
        <v>73</v>
      </c>
      <c r="B31" s="5">
        <v>13</v>
      </c>
      <c r="C31" s="6">
        <v>596.6</v>
      </c>
      <c r="D31" s="7" t="e">
        <f>'1'!#REF!</f>
        <v>#REF!</v>
      </c>
      <c r="E31" s="7" t="e">
        <f>'1'!#REF!</f>
        <v>#REF!</v>
      </c>
      <c r="F31" s="6" t="s">
        <v>74</v>
      </c>
      <c r="G31" s="11">
        <v>0.08</v>
      </c>
      <c r="H31" s="7" t="e">
        <f t="shared" si="1"/>
        <v>#REF!</v>
      </c>
      <c r="I31" s="14" t="e">
        <f t="shared" si="0"/>
        <v>#REF!</v>
      </c>
      <c r="J31" s="16" t="e">
        <f t="shared" si="2"/>
        <v>#REF!</v>
      </c>
    </row>
    <row r="32" spans="1:10">
      <c r="A32" s="6" t="s">
        <v>73</v>
      </c>
      <c r="B32" s="5">
        <v>14</v>
      </c>
      <c r="C32" s="6">
        <v>728</v>
      </c>
      <c r="D32" s="7" t="e">
        <f>'1'!#REF!</f>
        <v>#REF!</v>
      </c>
      <c r="E32" s="7" t="e">
        <f>'1'!#REF!</f>
        <v>#REF!</v>
      </c>
      <c r="F32" s="6" t="s">
        <v>74</v>
      </c>
      <c r="G32" s="11">
        <v>0.08</v>
      </c>
      <c r="H32" s="7" t="e">
        <f t="shared" si="1"/>
        <v>#REF!</v>
      </c>
      <c r="I32" s="14" t="e">
        <f t="shared" si="0"/>
        <v>#REF!</v>
      </c>
      <c r="J32" s="16" t="e">
        <f t="shared" si="2"/>
        <v>#REF!</v>
      </c>
    </row>
    <row r="33" spans="1:10">
      <c r="A33" s="6" t="s">
        <v>73</v>
      </c>
      <c r="B33" s="5">
        <v>15</v>
      </c>
      <c r="C33" s="6">
        <v>844</v>
      </c>
      <c r="D33" s="7" t="e">
        <f>'1'!#REF!</f>
        <v>#REF!</v>
      </c>
      <c r="E33" s="7" t="e">
        <f>'1'!#REF!</f>
        <v>#REF!</v>
      </c>
      <c r="F33" s="6" t="s">
        <v>74</v>
      </c>
      <c r="G33" s="11">
        <v>0.08</v>
      </c>
      <c r="H33" s="7" t="e">
        <f t="shared" si="1"/>
        <v>#REF!</v>
      </c>
      <c r="I33" s="14" t="e">
        <f t="shared" si="0"/>
        <v>#REF!</v>
      </c>
      <c r="J33" s="16" t="e">
        <f t="shared" si="2"/>
        <v>#REF!</v>
      </c>
    </row>
    <row r="34" spans="1:10">
      <c r="A34" s="6" t="s">
        <v>73</v>
      </c>
      <c r="B34" s="5">
        <v>16.5</v>
      </c>
      <c r="C34" s="6">
        <v>1025</v>
      </c>
      <c r="D34" s="7" t="e">
        <f>'1'!#REF!</f>
        <v>#REF!</v>
      </c>
      <c r="E34" s="7" t="e">
        <f>'1'!#REF!</f>
        <v>#REF!</v>
      </c>
      <c r="F34" s="6" t="s">
        <v>74</v>
      </c>
      <c r="G34" s="11">
        <v>0.08</v>
      </c>
      <c r="H34" s="7" t="e">
        <f t="shared" si="1"/>
        <v>#REF!</v>
      </c>
      <c r="I34" s="14" t="e">
        <f t="shared" si="0"/>
        <v>#REF!</v>
      </c>
      <c r="J34" s="16" t="e">
        <f t="shared" si="2"/>
        <v>#REF!</v>
      </c>
    </row>
    <row r="35" spans="1:10">
      <c r="A35" s="6" t="s">
        <v>73</v>
      </c>
      <c r="B35" s="5">
        <v>18</v>
      </c>
      <c r="C35" s="6">
        <v>1220</v>
      </c>
      <c r="D35" s="7" t="e">
        <f>'1'!#REF!</f>
        <v>#REF!</v>
      </c>
      <c r="E35" s="7" t="e">
        <f>'1'!#REF!</f>
        <v>#REF!</v>
      </c>
      <c r="F35" s="6" t="s">
        <v>74</v>
      </c>
      <c r="G35" s="11">
        <v>0.08</v>
      </c>
      <c r="H35" s="7" t="e">
        <f t="shared" si="1"/>
        <v>#REF!</v>
      </c>
      <c r="I35" s="14" t="e">
        <f t="shared" si="0"/>
        <v>#REF!</v>
      </c>
      <c r="J35" s="16" t="e">
        <f t="shared" si="2"/>
        <v>#REF!</v>
      </c>
    </row>
    <row r="36" spans="1:10">
      <c r="A36" s="6" t="s">
        <v>73</v>
      </c>
      <c r="B36" s="5">
        <v>19.5</v>
      </c>
      <c r="C36" s="6">
        <v>1405</v>
      </c>
      <c r="D36" s="7" t="e">
        <f>'1'!#REF!</f>
        <v>#REF!</v>
      </c>
      <c r="E36" s="7" t="e">
        <f>'1'!#REF!</f>
        <v>#REF!</v>
      </c>
      <c r="F36" s="6" t="s">
        <v>74</v>
      </c>
      <c r="G36" s="11">
        <v>0.08</v>
      </c>
      <c r="H36" s="7" t="e">
        <f t="shared" si="1"/>
        <v>#REF!</v>
      </c>
      <c r="I36" s="14" t="e">
        <f t="shared" si="0"/>
        <v>#REF!</v>
      </c>
      <c r="J36" s="16" t="e">
        <f t="shared" si="2"/>
        <v>#REF!</v>
      </c>
    </row>
    <row r="37" spans="1:10">
      <c r="A37" s="6" t="s">
        <v>73</v>
      </c>
      <c r="B37" s="5">
        <v>21</v>
      </c>
      <c r="C37" s="6">
        <v>1635</v>
      </c>
      <c r="D37" s="7" t="e">
        <f>'1'!#REF!</f>
        <v>#REF!</v>
      </c>
      <c r="E37" s="7" t="e">
        <f>'1'!#REF!</f>
        <v>#REF!</v>
      </c>
      <c r="F37" s="6" t="s">
        <v>74</v>
      </c>
      <c r="G37" s="11">
        <v>0.08</v>
      </c>
      <c r="H37" s="7" t="e">
        <f t="shared" si="1"/>
        <v>#REF!</v>
      </c>
      <c r="I37" s="14" t="e">
        <f t="shared" si="0"/>
        <v>#REF!</v>
      </c>
      <c r="J37" s="16" t="e">
        <f t="shared" si="2"/>
        <v>#REF!</v>
      </c>
    </row>
    <row r="38" spans="1:10">
      <c r="A38" s="6" t="s">
        <v>73</v>
      </c>
      <c r="B38" s="5">
        <v>22.5</v>
      </c>
      <c r="C38" s="6">
        <v>1850</v>
      </c>
      <c r="D38" s="7" t="e">
        <f>'1'!#REF!</f>
        <v>#REF!</v>
      </c>
      <c r="E38" s="7" t="e">
        <f>'1'!#REF!</f>
        <v>#REF!</v>
      </c>
      <c r="F38" s="6" t="s">
        <v>74</v>
      </c>
      <c r="G38" s="11">
        <v>0.08</v>
      </c>
      <c r="H38" s="7" t="e">
        <f t="shared" si="1"/>
        <v>#REF!</v>
      </c>
      <c r="I38" s="14" t="e">
        <f t="shared" si="0"/>
        <v>#REF!</v>
      </c>
      <c r="J38" s="16" t="e">
        <f t="shared" si="2"/>
        <v>#REF!</v>
      </c>
    </row>
    <row r="39" spans="1:10">
      <c r="A39" s="6" t="s">
        <v>73</v>
      </c>
      <c r="B39" s="5">
        <v>24</v>
      </c>
      <c r="C39" s="6">
        <v>2110</v>
      </c>
      <c r="D39" s="7" t="e">
        <f>'1'!#REF!</f>
        <v>#REF!</v>
      </c>
      <c r="E39" s="7" t="e">
        <f>'1'!#REF!</f>
        <v>#REF!</v>
      </c>
      <c r="F39" s="6" t="s">
        <v>74</v>
      </c>
      <c r="G39" s="11">
        <v>0.08</v>
      </c>
      <c r="H39" s="7" t="e">
        <f t="shared" si="1"/>
        <v>#REF!</v>
      </c>
      <c r="I39" s="14" t="e">
        <f t="shared" si="0"/>
        <v>#REF!</v>
      </c>
      <c r="J39" s="16" t="e">
        <f t="shared" si="2"/>
        <v>#REF!</v>
      </c>
    </row>
    <row r="40" spans="1:10">
      <c r="A40" s="6" t="s">
        <v>73</v>
      </c>
      <c r="B40" s="5">
        <v>25.5</v>
      </c>
      <c r="C40" s="6">
        <v>2390</v>
      </c>
      <c r="D40" s="7" t="e">
        <f>'1'!#REF!</f>
        <v>#REF!</v>
      </c>
      <c r="E40" s="7" t="e">
        <f>'1'!#REF!</f>
        <v>#REF!</v>
      </c>
      <c r="F40" s="6" t="s">
        <v>74</v>
      </c>
      <c r="G40" s="11">
        <v>0.08</v>
      </c>
      <c r="H40" s="7" t="e">
        <f t="shared" si="1"/>
        <v>#REF!</v>
      </c>
      <c r="I40" s="14" t="e">
        <f t="shared" si="0"/>
        <v>#REF!</v>
      </c>
      <c r="J40" s="16" t="e">
        <f t="shared" si="2"/>
        <v>#REF!</v>
      </c>
    </row>
    <row r="41" spans="1:10">
      <c r="A41" s="6" t="s">
        <v>73</v>
      </c>
      <c r="B41" s="5">
        <v>27</v>
      </c>
      <c r="C41" s="6">
        <v>2685</v>
      </c>
      <c r="D41" s="7" t="e">
        <f>'1'!#REF!</f>
        <v>#REF!</v>
      </c>
      <c r="E41" s="7" t="e">
        <f>'1'!#REF!</f>
        <v>#REF!</v>
      </c>
      <c r="F41" s="6" t="s">
        <v>74</v>
      </c>
      <c r="G41" s="11">
        <v>0.08</v>
      </c>
      <c r="H41" s="7" t="e">
        <f t="shared" si="1"/>
        <v>#REF!</v>
      </c>
      <c r="I41" s="14" t="e">
        <f t="shared" si="0"/>
        <v>#REF!</v>
      </c>
      <c r="J41" s="16" t="e">
        <f t="shared" si="2"/>
        <v>#REF!</v>
      </c>
    </row>
    <row r="42" spans="1:10">
      <c r="A42" s="6" t="s">
        <v>73</v>
      </c>
      <c r="B42" s="5">
        <v>28</v>
      </c>
      <c r="C42" s="6">
        <v>2910</v>
      </c>
      <c r="D42" s="7" t="e">
        <f>'1'!#REF!</f>
        <v>#REF!</v>
      </c>
      <c r="E42" s="7" t="e">
        <f>'1'!#REF!</f>
        <v>#REF!</v>
      </c>
      <c r="F42" s="6" t="s">
        <v>74</v>
      </c>
      <c r="G42" s="11">
        <v>0.08</v>
      </c>
      <c r="H42" s="7" t="e">
        <f t="shared" si="1"/>
        <v>#REF!</v>
      </c>
      <c r="I42" s="14" t="e">
        <f t="shared" si="0"/>
        <v>#REF!</v>
      </c>
      <c r="J42" s="16" t="e">
        <f t="shared" si="2"/>
        <v>#REF!</v>
      </c>
    </row>
    <row r="43" spans="1:10">
      <c r="A43" s="6" t="s">
        <v>73</v>
      </c>
      <c r="B43" s="5">
        <v>30.5</v>
      </c>
      <c r="C43" s="6">
        <v>3490</v>
      </c>
      <c r="D43" s="7" t="e">
        <f>'1'!#REF!</f>
        <v>#REF!</v>
      </c>
      <c r="E43" s="7" t="e">
        <f>'1'!#REF!</f>
        <v>#REF!</v>
      </c>
      <c r="F43" s="6" t="s">
        <v>74</v>
      </c>
      <c r="G43" s="11">
        <v>0.08</v>
      </c>
      <c r="H43" s="7" t="e">
        <f t="shared" si="1"/>
        <v>#REF!</v>
      </c>
      <c r="I43" s="14" t="e">
        <f t="shared" si="0"/>
        <v>#REF!</v>
      </c>
      <c r="J43" s="16" t="e">
        <f t="shared" si="2"/>
        <v>#REF!</v>
      </c>
    </row>
    <row r="44" spans="1:10">
      <c r="A44" s="6" t="s">
        <v>73</v>
      </c>
      <c r="B44" s="5">
        <v>32</v>
      </c>
      <c r="C44" s="6">
        <v>3845</v>
      </c>
      <c r="D44" s="7" t="e">
        <f>'1'!#REF!</f>
        <v>#REF!</v>
      </c>
      <c r="E44" s="7" t="e">
        <f>'1'!#REF!</f>
        <v>#REF!</v>
      </c>
      <c r="F44" s="6" t="s">
        <v>74</v>
      </c>
      <c r="G44" s="11">
        <v>0.08</v>
      </c>
      <c r="H44" s="7" t="e">
        <f t="shared" si="1"/>
        <v>#REF!</v>
      </c>
      <c r="I44" s="14" t="e">
        <f t="shared" si="0"/>
        <v>#REF!</v>
      </c>
      <c r="J44" s="16" t="e">
        <f t="shared" si="2"/>
        <v>#REF!</v>
      </c>
    </row>
    <row r="45" spans="1:10">
      <c r="A45" s="6" t="s">
        <v>73</v>
      </c>
      <c r="B45" s="5">
        <v>33.5</v>
      </c>
      <c r="C45" s="6">
        <v>4220</v>
      </c>
      <c r="D45" s="7" t="e">
        <f>'1'!#REF!</f>
        <v>#REF!</v>
      </c>
      <c r="E45" s="7" t="e">
        <f>'1'!#REF!</f>
        <v>#REF!</v>
      </c>
      <c r="F45" s="6" t="s">
        <v>74</v>
      </c>
      <c r="G45" s="11">
        <v>0.08</v>
      </c>
      <c r="H45" s="7" t="e">
        <f t="shared" si="1"/>
        <v>#REF!</v>
      </c>
      <c r="I45" s="14" t="e">
        <f t="shared" si="0"/>
        <v>#REF!</v>
      </c>
      <c r="J45" s="16" t="e">
        <f t="shared" si="2"/>
        <v>#REF!</v>
      </c>
    </row>
    <row r="46" spans="1:10">
      <c r="A46" s="6" t="s">
        <v>73</v>
      </c>
      <c r="B46" s="5">
        <v>37</v>
      </c>
      <c r="C46" s="6">
        <v>5015</v>
      </c>
      <c r="D46" s="7" t="e">
        <f>'1'!#REF!</f>
        <v>#REF!</v>
      </c>
      <c r="E46" s="7" t="e">
        <f>'1'!#REF!</f>
        <v>#REF!</v>
      </c>
      <c r="F46" s="6" t="s">
        <v>74</v>
      </c>
      <c r="G46" s="11">
        <v>0.08</v>
      </c>
      <c r="H46" s="7" t="e">
        <f t="shared" si="1"/>
        <v>#REF!</v>
      </c>
      <c r="I46" s="14" t="e">
        <f t="shared" si="0"/>
        <v>#REF!</v>
      </c>
      <c r="J46" s="16" t="e">
        <f t="shared" si="2"/>
        <v>#REF!</v>
      </c>
    </row>
    <row r="47" spans="1:10">
      <c r="A47" s="6" t="s">
        <v>73</v>
      </c>
      <c r="B47" s="5">
        <v>39.5</v>
      </c>
      <c r="C47" s="6">
        <v>5740</v>
      </c>
      <c r="D47" s="7" t="e">
        <f>'1'!#REF!</f>
        <v>#REF!</v>
      </c>
      <c r="E47" s="7" t="e">
        <f>'1'!#REF!</f>
        <v>#REF!</v>
      </c>
      <c r="F47" s="6" t="s">
        <v>74</v>
      </c>
      <c r="G47" s="11">
        <v>0.08</v>
      </c>
      <c r="H47" s="7" t="e">
        <f t="shared" si="1"/>
        <v>#REF!</v>
      </c>
      <c r="I47" s="14" t="e">
        <f t="shared" si="0"/>
        <v>#REF!</v>
      </c>
      <c r="J47" s="16" t="e">
        <f t="shared" si="2"/>
        <v>#REF!</v>
      </c>
    </row>
    <row r="48" spans="1:10">
      <c r="A48" s="6" t="s">
        <v>73</v>
      </c>
      <c r="B48" s="5">
        <v>42</v>
      </c>
      <c r="C48" s="6">
        <v>6535</v>
      </c>
      <c r="D48" s="7" t="e">
        <f>'1'!#REF!</f>
        <v>#REF!</v>
      </c>
      <c r="E48" s="7" t="e">
        <f>'1'!#REF!</f>
        <v>#REF!</v>
      </c>
      <c r="F48" s="6" t="s">
        <v>74</v>
      </c>
      <c r="G48" s="11">
        <v>0.08</v>
      </c>
      <c r="H48" s="7" t="e">
        <f t="shared" si="1"/>
        <v>#REF!</v>
      </c>
      <c r="I48" s="14" t="e">
        <f t="shared" si="0"/>
        <v>#REF!</v>
      </c>
      <c r="J48" s="16" t="e">
        <f t="shared" si="2"/>
        <v>#REF!</v>
      </c>
    </row>
    <row r="49" spans="1:10">
      <c r="A49" s="6" t="s">
        <v>73</v>
      </c>
      <c r="B49" s="5">
        <v>44.5</v>
      </c>
      <c r="C49" s="6">
        <v>7385</v>
      </c>
      <c r="D49" s="7" t="e">
        <f>'1'!#REF!</f>
        <v>#REF!</v>
      </c>
      <c r="E49" s="7" t="e">
        <f>'1'!#REF!</f>
        <v>#REF!</v>
      </c>
      <c r="F49" s="6" t="s">
        <v>74</v>
      </c>
      <c r="G49" s="11">
        <v>0.08</v>
      </c>
      <c r="H49" s="7" t="e">
        <f t="shared" si="1"/>
        <v>#REF!</v>
      </c>
      <c r="I49" s="14" t="e">
        <f t="shared" si="0"/>
        <v>#REF!</v>
      </c>
      <c r="J49" s="16" t="e">
        <f t="shared" si="2"/>
        <v>#REF!</v>
      </c>
    </row>
    <row r="50" spans="1:10">
      <c r="A50" s="6" t="s">
        <v>73</v>
      </c>
      <c r="B50" s="5">
        <v>47.5</v>
      </c>
      <c r="C50" s="6">
        <v>8430</v>
      </c>
      <c r="D50" s="7" t="e">
        <f>'1'!#REF!</f>
        <v>#REF!</v>
      </c>
      <c r="E50" s="7" t="e">
        <f>'1'!#REF!</f>
        <v>#REF!</v>
      </c>
      <c r="F50" s="6" t="s">
        <v>74</v>
      </c>
      <c r="G50" s="11">
        <v>0.08</v>
      </c>
      <c r="H50" s="7" t="e">
        <f t="shared" si="1"/>
        <v>#REF!</v>
      </c>
      <c r="I50" s="14" t="e">
        <f t="shared" si="0"/>
        <v>#REF!</v>
      </c>
      <c r="J50" s="16" t="e">
        <f t="shared" si="2"/>
        <v>#REF!</v>
      </c>
    </row>
    <row r="51" spans="1:10">
      <c r="A51" s="6" t="s">
        <v>73</v>
      </c>
      <c r="B51" s="5">
        <v>51</v>
      </c>
      <c r="C51" s="6">
        <v>9545</v>
      </c>
      <c r="D51" s="7" t="e">
        <f>'1'!#REF!</f>
        <v>#REF!</v>
      </c>
      <c r="E51" s="7" t="e">
        <f>'1'!#REF!</f>
        <v>#REF!</v>
      </c>
      <c r="F51" s="6" t="s">
        <v>74</v>
      </c>
      <c r="G51" s="11">
        <v>0.08</v>
      </c>
      <c r="H51" s="7" t="e">
        <f t="shared" si="1"/>
        <v>#REF!</v>
      </c>
      <c r="I51" s="14" t="e">
        <f t="shared" si="0"/>
        <v>#REF!</v>
      </c>
      <c r="J51" s="16" t="e">
        <f t="shared" si="2"/>
        <v>#REF!</v>
      </c>
    </row>
    <row r="52" spans="1:10">
      <c r="A52" s="6" t="s">
        <v>73</v>
      </c>
      <c r="B52" s="5">
        <v>56</v>
      </c>
      <c r="C52" s="6">
        <v>11650</v>
      </c>
      <c r="D52" s="7" t="e">
        <f>'1'!#REF!</f>
        <v>#REF!</v>
      </c>
      <c r="E52" s="7" t="e">
        <f>'1'!#REF!</f>
        <v>#REF!</v>
      </c>
      <c r="F52" s="6" t="s">
        <v>74</v>
      </c>
      <c r="G52" s="11">
        <v>0.08</v>
      </c>
      <c r="H52" s="7" t="e">
        <f t="shared" si="1"/>
        <v>#REF!</v>
      </c>
      <c r="I52" s="14" t="e">
        <f t="shared" si="0"/>
        <v>#REF!</v>
      </c>
      <c r="J52" s="16" t="e">
        <f t="shared" si="2"/>
        <v>#REF!</v>
      </c>
    </row>
    <row r="53" spans="1:10">
      <c r="A53" s="6" t="s">
        <v>75</v>
      </c>
      <c r="B53" s="5">
        <v>0.65</v>
      </c>
      <c r="C53" s="6">
        <v>2.4</v>
      </c>
      <c r="D53" s="7" t="e">
        <f>#REF!</f>
        <v>#REF!</v>
      </c>
      <c r="E53" s="7" t="e">
        <f>#REF!</f>
        <v>#REF!</v>
      </c>
      <c r="F53" s="6" t="s">
        <v>76</v>
      </c>
      <c r="G53" s="11">
        <v>0.05</v>
      </c>
      <c r="H53" s="7" t="e">
        <f t="shared" si="1"/>
        <v>#REF!</v>
      </c>
      <c r="I53" s="14" t="e">
        <f t="shared" si="0"/>
        <v>#REF!</v>
      </c>
      <c r="J53" s="16" t="e">
        <f t="shared" si="2"/>
        <v>#REF!</v>
      </c>
    </row>
    <row r="54" spans="1:10">
      <c r="A54" s="6" t="s">
        <v>75</v>
      </c>
      <c r="B54" s="5">
        <v>0.75</v>
      </c>
      <c r="C54" s="6">
        <v>2.8</v>
      </c>
      <c r="D54" s="7" t="e">
        <f>#REF!</f>
        <v>#REF!</v>
      </c>
      <c r="E54" s="7" t="e">
        <f>#REF!</f>
        <v>#REF!</v>
      </c>
      <c r="F54" s="6" t="s">
        <v>76</v>
      </c>
      <c r="G54" s="11">
        <v>0.05</v>
      </c>
      <c r="H54" s="7" t="e">
        <f t="shared" si="1"/>
        <v>#REF!</v>
      </c>
      <c r="I54" s="14" t="e">
        <f t="shared" si="0"/>
        <v>#REF!</v>
      </c>
      <c r="J54" s="16" t="e">
        <f t="shared" si="2"/>
        <v>#REF!</v>
      </c>
    </row>
    <row r="55" spans="1:10">
      <c r="A55" s="6" t="s">
        <v>75</v>
      </c>
      <c r="B55" s="5">
        <v>0.8</v>
      </c>
      <c r="C55" s="6">
        <v>3.3</v>
      </c>
      <c r="D55" s="7" t="e">
        <f>#REF!</f>
        <v>#REF!</v>
      </c>
      <c r="E55" s="7" t="e">
        <f>#REF!</f>
        <v>#REF!</v>
      </c>
      <c r="F55" s="6" t="s">
        <v>76</v>
      </c>
      <c r="G55" s="11">
        <v>0.05</v>
      </c>
      <c r="H55" s="7" t="e">
        <f t="shared" si="1"/>
        <v>#REF!</v>
      </c>
      <c r="I55" s="14" t="e">
        <f t="shared" si="0"/>
        <v>#REF!</v>
      </c>
      <c r="J55" s="16" t="e">
        <f t="shared" si="2"/>
        <v>#REF!</v>
      </c>
    </row>
    <row r="56" spans="1:10">
      <c r="A56" s="6" t="s">
        <v>75</v>
      </c>
      <c r="B56" s="5">
        <v>0.85</v>
      </c>
      <c r="C56" s="6">
        <v>3.8</v>
      </c>
      <c r="D56" s="7" t="e">
        <f>#REF!</f>
        <v>#REF!</v>
      </c>
      <c r="E56" s="7" t="e">
        <f>#REF!</f>
        <v>#REF!</v>
      </c>
      <c r="F56" s="6" t="s">
        <v>76</v>
      </c>
      <c r="G56" s="11">
        <v>0.05</v>
      </c>
      <c r="H56" s="7" t="e">
        <f t="shared" si="1"/>
        <v>#REF!</v>
      </c>
      <c r="I56" s="14" t="e">
        <f t="shared" si="0"/>
        <v>#REF!</v>
      </c>
      <c r="J56" s="16" t="e">
        <f t="shared" si="2"/>
        <v>#REF!</v>
      </c>
    </row>
    <row r="57" spans="1:10">
      <c r="A57" s="6" t="s">
        <v>75</v>
      </c>
      <c r="B57" s="5">
        <v>0.9</v>
      </c>
      <c r="C57" s="6">
        <v>4.3</v>
      </c>
      <c r="D57" s="7" t="e">
        <f>#REF!</f>
        <v>#REF!</v>
      </c>
      <c r="E57" s="7" t="e">
        <f>#REF!</f>
        <v>#REF!</v>
      </c>
      <c r="F57" s="6" t="s">
        <v>76</v>
      </c>
      <c r="G57" s="11">
        <v>0.05</v>
      </c>
      <c r="H57" s="7" t="e">
        <f t="shared" si="1"/>
        <v>#REF!</v>
      </c>
      <c r="I57" s="14" t="e">
        <f t="shared" si="0"/>
        <v>#REF!</v>
      </c>
      <c r="J57" s="16" t="e">
        <f t="shared" si="2"/>
        <v>#REF!</v>
      </c>
    </row>
    <row r="58" spans="1:10">
      <c r="A58" s="6" t="s">
        <v>75</v>
      </c>
      <c r="B58" s="5">
        <v>1</v>
      </c>
      <c r="C58" s="6">
        <v>5.6</v>
      </c>
      <c r="D58" s="7" t="e">
        <f>#REF!</f>
        <v>#REF!</v>
      </c>
      <c r="E58" s="7" t="e">
        <f>#REF!</f>
        <v>#REF!</v>
      </c>
      <c r="F58" s="6" t="s">
        <v>76</v>
      </c>
      <c r="G58" s="11">
        <v>0.05</v>
      </c>
      <c r="H58" s="7" t="e">
        <f t="shared" si="1"/>
        <v>#REF!</v>
      </c>
      <c r="I58" s="14" t="e">
        <f t="shared" si="0"/>
        <v>#REF!</v>
      </c>
      <c r="J58" s="16" t="e">
        <f t="shared" si="2"/>
        <v>#REF!</v>
      </c>
    </row>
    <row r="59" spans="1:10">
      <c r="A59" s="6" t="s">
        <v>75</v>
      </c>
      <c r="B59" s="5">
        <v>1.1000000000000001</v>
      </c>
      <c r="C59" s="6">
        <v>6.2</v>
      </c>
      <c r="D59" s="7" t="e">
        <f>#REF!</f>
        <v>#REF!</v>
      </c>
      <c r="E59" s="7" t="e">
        <f>#REF!</f>
        <v>#REF!</v>
      </c>
      <c r="F59" s="6" t="s">
        <v>76</v>
      </c>
      <c r="G59" s="11">
        <v>0.05</v>
      </c>
      <c r="H59" s="7" t="e">
        <f t="shared" si="1"/>
        <v>#REF!</v>
      </c>
      <c r="I59" s="14" t="e">
        <f t="shared" si="0"/>
        <v>#REF!</v>
      </c>
      <c r="J59" s="16" t="e">
        <f t="shared" si="2"/>
        <v>#REF!</v>
      </c>
    </row>
    <row r="60" spans="1:10">
      <c r="A60" s="6" t="s">
        <v>75</v>
      </c>
      <c r="B60" s="5">
        <v>1.2</v>
      </c>
      <c r="C60" s="6">
        <v>7.9</v>
      </c>
      <c r="D60" s="7" t="e">
        <f>#REF!</f>
        <v>#REF!</v>
      </c>
      <c r="E60" s="7" t="e">
        <f>#REF!</f>
        <v>#REF!</v>
      </c>
      <c r="F60" s="6" t="s">
        <v>76</v>
      </c>
      <c r="G60" s="11">
        <v>0.05</v>
      </c>
      <c r="H60" s="7" t="e">
        <f t="shared" si="1"/>
        <v>#REF!</v>
      </c>
      <c r="I60" s="14" t="e">
        <f t="shared" si="0"/>
        <v>#REF!</v>
      </c>
      <c r="J60" s="16" t="e">
        <f t="shared" si="2"/>
        <v>#REF!</v>
      </c>
    </row>
    <row r="61" spans="1:10">
      <c r="A61" s="6" t="s">
        <v>75</v>
      </c>
      <c r="B61" s="5">
        <v>1.4</v>
      </c>
      <c r="C61" s="6">
        <v>10</v>
      </c>
      <c r="D61" s="7" t="e">
        <f>#REF!</f>
        <v>#REF!</v>
      </c>
      <c r="E61" s="7" t="e">
        <f>#REF!</f>
        <v>#REF!</v>
      </c>
      <c r="F61" s="6" t="s">
        <v>76</v>
      </c>
      <c r="G61" s="11">
        <v>0.05</v>
      </c>
      <c r="H61" s="7" t="e">
        <f t="shared" si="1"/>
        <v>#REF!</v>
      </c>
      <c r="I61" s="14" t="e">
        <f t="shared" si="0"/>
        <v>#REF!</v>
      </c>
      <c r="J61" s="16" t="e">
        <f t="shared" si="2"/>
        <v>#REF!</v>
      </c>
    </row>
    <row r="62" spans="1:10">
      <c r="A62" s="6" t="s">
        <v>75</v>
      </c>
      <c r="B62" s="5">
        <v>1.6</v>
      </c>
      <c r="C62" s="6">
        <v>12.3</v>
      </c>
      <c r="D62" s="7" t="e">
        <f>#REF!</f>
        <v>#REF!</v>
      </c>
      <c r="E62" s="7" t="e">
        <f>#REF!</f>
        <v>#REF!</v>
      </c>
      <c r="F62" s="6" t="s">
        <v>76</v>
      </c>
      <c r="G62" s="11">
        <v>0.05</v>
      </c>
      <c r="H62" s="7" t="e">
        <f t="shared" si="1"/>
        <v>#REF!</v>
      </c>
      <c r="I62" s="14" t="e">
        <f t="shared" si="0"/>
        <v>#REF!</v>
      </c>
      <c r="J62" s="16" t="e">
        <f t="shared" si="2"/>
        <v>#REF!</v>
      </c>
    </row>
    <row r="63" spans="1:10">
      <c r="A63" s="6" t="s">
        <v>75</v>
      </c>
      <c r="B63" s="5">
        <v>1.8</v>
      </c>
      <c r="C63" s="6">
        <v>17.600000000000001</v>
      </c>
      <c r="D63" s="7" t="e">
        <f>#REF!</f>
        <v>#REF!</v>
      </c>
      <c r="E63" s="7" t="e">
        <f>#REF!</f>
        <v>#REF!</v>
      </c>
      <c r="F63" s="6" t="s">
        <v>76</v>
      </c>
      <c r="G63" s="11">
        <v>0.05</v>
      </c>
      <c r="H63" s="7" t="e">
        <f t="shared" si="1"/>
        <v>#REF!</v>
      </c>
      <c r="I63" s="14" t="e">
        <f t="shared" si="0"/>
        <v>#REF!</v>
      </c>
      <c r="J63" s="16" t="e">
        <f t="shared" si="2"/>
        <v>#REF!</v>
      </c>
    </row>
    <row r="64" spans="1:10">
      <c r="A64" s="6" t="s">
        <v>75</v>
      </c>
      <c r="B64" s="5">
        <v>2</v>
      </c>
      <c r="C64" s="6">
        <v>20.7</v>
      </c>
      <c r="D64" s="7" t="e">
        <f>#REF!</f>
        <v>#REF!</v>
      </c>
      <c r="E64" s="7" t="e">
        <f>#REF!</f>
        <v>#REF!</v>
      </c>
      <c r="F64" s="6" t="s">
        <v>76</v>
      </c>
      <c r="G64" s="11">
        <v>0.05</v>
      </c>
      <c r="H64" s="7" t="e">
        <f t="shared" si="1"/>
        <v>#REF!</v>
      </c>
      <c r="I64" s="14" t="e">
        <f t="shared" si="0"/>
        <v>#REF!</v>
      </c>
      <c r="J64" s="16" t="e">
        <f t="shared" si="2"/>
        <v>#REF!</v>
      </c>
    </row>
    <row r="65" spans="1:10">
      <c r="A65" s="6" t="s">
        <v>75</v>
      </c>
      <c r="B65" s="5">
        <v>2.2000000000000002</v>
      </c>
      <c r="C65" s="6">
        <v>23.9</v>
      </c>
      <c r="D65" s="7" t="e">
        <f>#REF!</f>
        <v>#REF!</v>
      </c>
      <c r="E65" s="7" t="e">
        <f>#REF!</f>
        <v>#REF!</v>
      </c>
      <c r="F65" s="6" t="s">
        <v>76</v>
      </c>
      <c r="G65" s="11">
        <v>0.05</v>
      </c>
      <c r="H65" s="7" t="e">
        <f t="shared" si="1"/>
        <v>#REF!</v>
      </c>
      <c r="I65" s="14" t="e">
        <f t="shared" si="0"/>
        <v>#REF!</v>
      </c>
      <c r="J65" s="16" t="e">
        <f t="shared" si="2"/>
        <v>#REF!</v>
      </c>
    </row>
    <row r="66" spans="1:10">
      <c r="A66" s="6" t="s">
        <v>75</v>
      </c>
      <c r="B66" s="5">
        <v>2.4</v>
      </c>
      <c r="C66" s="6">
        <v>31.1</v>
      </c>
      <c r="D66" s="7" t="e">
        <f>#REF!</f>
        <v>#REF!</v>
      </c>
      <c r="E66" s="7" t="e">
        <f>#REF!</f>
        <v>#REF!</v>
      </c>
      <c r="F66" s="6" t="s">
        <v>76</v>
      </c>
      <c r="G66" s="11">
        <v>0.05</v>
      </c>
      <c r="H66" s="7" t="e">
        <f t="shared" si="1"/>
        <v>#REF!</v>
      </c>
      <c r="I66" s="14" t="e">
        <f t="shared" si="0"/>
        <v>#REF!</v>
      </c>
      <c r="J66" s="16" t="e">
        <f t="shared" si="2"/>
        <v>#REF!</v>
      </c>
    </row>
    <row r="67" spans="1:10">
      <c r="A67" s="6" t="s">
        <v>75</v>
      </c>
      <c r="B67" s="5">
        <v>2.8</v>
      </c>
      <c r="C67" s="6">
        <v>39.4</v>
      </c>
      <c r="D67" s="7" t="e">
        <f>#REF!</f>
        <v>#REF!</v>
      </c>
      <c r="E67" s="7" t="e">
        <f>#REF!</f>
        <v>#REF!</v>
      </c>
      <c r="F67" s="6" t="s">
        <v>76</v>
      </c>
      <c r="G67" s="11">
        <v>0.05</v>
      </c>
      <c r="H67" s="7" t="e">
        <f t="shared" si="1"/>
        <v>#REF!</v>
      </c>
      <c r="I67" s="14" t="e">
        <f t="shared" ref="I67:I130" si="3">IF(OR(D67=0,E67=0),,E67/(D67*(1+G67))-1)</f>
        <v>#REF!</v>
      </c>
      <c r="J67" s="16" t="e">
        <f t="shared" si="2"/>
        <v>#REF!</v>
      </c>
    </row>
    <row r="68" spans="1:10">
      <c r="A68" s="6" t="s">
        <v>75</v>
      </c>
      <c r="B68" s="5">
        <v>3.1</v>
      </c>
      <c r="C68" s="6">
        <v>49.2</v>
      </c>
      <c r="D68" s="7" t="e">
        <f>#REF!</f>
        <v>#REF!</v>
      </c>
      <c r="E68" s="7" t="e">
        <f>#REF!</f>
        <v>#REF!</v>
      </c>
      <c r="F68" s="6" t="s">
        <v>76</v>
      </c>
      <c r="G68" s="11">
        <v>0.05</v>
      </c>
      <c r="H68" s="7" t="e">
        <f t="shared" ref="H68:H131" si="4">D68*(1+G68)/C68*1000</f>
        <v>#REF!</v>
      </c>
      <c r="I68" s="14" t="e">
        <f t="shared" si="3"/>
        <v>#REF!</v>
      </c>
      <c r="J68" s="16" t="e">
        <f t="shared" ref="J68:J131" si="5">IF(OR(D68=0,E68=0),,1.43/(I68+1)-1)</f>
        <v>#REF!</v>
      </c>
    </row>
    <row r="69" spans="1:10">
      <c r="A69" s="6" t="s">
        <v>75</v>
      </c>
      <c r="B69" s="5">
        <v>3.4</v>
      </c>
      <c r="C69" s="6">
        <v>59.4</v>
      </c>
      <c r="D69" s="7" t="e">
        <f>#REF!</f>
        <v>#REF!</v>
      </c>
      <c r="E69" s="7" t="e">
        <f>#REF!</f>
        <v>#REF!</v>
      </c>
      <c r="F69" s="6" t="s">
        <v>76</v>
      </c>
      <c r="G69" s="11">
        <v>0.05</v>
      </c>
      <c r="H69" s="7" t="e">
        <f t="shared" si="4"/>
        <v>#REF!</v>
      </c>
      <c r="I69" s="14" t="e">
        <f t="shared" si="3"/>
        <v>#REF!</v>
      </c>
      <c r="J69" s="16" t="e">
        <f t="shared" si="5"/>
        <v>#REF!</v>
      </c>
    </row>
    <row r="70" spans="1:10">
      <c r="A70" s="6" t="s">
        <v>75</v>
      </c>
      <c r="B70" s="5">
        <v>3.7</v>
      </c>
      <c r="C70" s="6">
        <v>70.5</v>
      </c>
      <c r="D70" s="7" t="e">
        <f>#REF!</f>
        <v>#REF!</v>
      </c>
      <c r="E70" s="7" t="e">
        <f>#REF!</f>
        <v>#REF!</v>
      </c>
      <c r="F70" s="6" t="s">
        <v>76</v>
      </c>
      <c r="G70" s="11">
        <v>0.05</v>
      </c>
      <c r="H70" s="7" t="e">
        <f t="shared" si="4"/>
        <v>#REF!</v>
      </c>
      <c r="I70" s="14" t="e">
        <f t="shared" si="3"/>
        <v>#REF!</v>
      </c>
      <c r="J70" s="16" t="e">
        <f t="shared" si="5"/>
        <v>#REF!</v>
      </c>
    </row>
    <row r="71" spans="1:10">
      <c r="A71" s="6" t="s">
        <v>75</v>
      </c>
      <c r="B71" s="5">
        <v>4</v>
      </c>
      <c r="C71" s="6">
        <v>82.5</v>
      </c>
      <c r="D71" s="7" t="e">
        <f>#REF!</f>
        <v>#REF!</v>
      </c>
      <c r="E71" s="7" t="e">
        <f>#REF!</f>
        <v>#REF!</v>
      </c>
      <c r="F71" s="6" t="s">
        <v>76</v>
      </c>
      <c r="G71" s="11">
        <v>0.05</v>
      </c>
      <c r="H71" s="7" t="e">
        <f t="shared" si="4"/>
        <v>#REF!</v>
      </c>
      <c r="I71" s="14" t="e">
        <f t="shared" si="3"/>
        <v>#REF!</v>
      </c>
      <c r="J71" s="16" t="e">
        <f t="shared" si="5"/>
        <v>#REF!</v>
      </c>
    </row>
    <row r="72" spans="1:10">
      <c r="A72" s="6" t="s">
        <v>75</v>
      </c>
      <c r="B72" s="5">
        <v>4.3</v>
      </c>
      <c r="C72" s="6">
        <v>95.6</v>
      </c>
      <c r="D72" s="7" t="e">
        <f>#REF!</f>
        <v>#REF!</v>
      </c>
      <c r="E72" s="7" t="e">
        <f>#REF!</f>
        <v>#REF!</v>
      </c>
      <c r="F72" s="6" t="s">
        <v>76</v>
      </c>
      <c r="G72" s="11">
        <v>0.05</v>
      </c>
      <c r="H72" s="7" t="e">
        <f t="shared" si="4"/>
        <v>#REF!</v>
      </c>
      <c r="I72" s="14" t="e">
        <f t="shared" si="3"/>
        <v>#REF!</v>
      </c>
      <c r="J72" s="16" t="e">
        <f t="shared" si="5"/>
        <v>#REF!</v>
      </c>
    </row>
    <row r="73" spans="1:10">
      <c r="A73" s="6" t="s">
        <v>75</v>
      </c>
      <c r="B73" s="5">
        <v>4.5999999999999996</v>
      </c>
      <c r="C73" s="6">
        <v>109.6</v>
      </c>
      <c r="D73" s="7" t="e">
        <f>#REF!</f>
        <v>#REF!</v>
      </c>
      <c r="E73" s="7" t="e">
        <f>#REF!</f>
        <v>#REF!</v>
      </c>
      <c r="F73" s="6" t="s">
        <v>76</v>
      </c>
      <c r="G73" s="11">
        <v>0.05</v>
      </c>
      <c r="H73" s="7" t="e">
        <f t="shared" si="4"/>
        <v>#REF!</v>
      </c>
      <c r="I73" s="14" t="e">
        <f t="shared" si="3"/>
        <v>#REF!</v>
      </c>
      <c r="J73" s="16" t="e">
        <f t="shared" si="5"/>
        <v>#REF!</v>
      </c>
    </row>
    <row r="74" spans="1:10">
      <c r="A74" s="6" t="s">
        <v>75</v>
      </c>
      <c r="B74" s="5">
        <v>4.9000000000000004</v>
      </c>
      <c r="C74" s="6">
        <v>124.6</v>
      </c>
      <c r="D74" s="7" t="e">
        <f>#REF!</f>
        <v>#REF!</v>
      </c>
      <c r="E74" s="7" t="e">
        <f>#REF!</f>
        <v>#REF!</v>
      </c>
      <c r="F74" s="6" t="s">
        <v>76</v>
      </c>
      <c r="G74" s="11">
        <v>0.05</v>
      </c>
      <c r="H74" s="7" t="e">
        <f t="shared" si="4"/>
        <v>#REF!</v>
      </c>
      <c r="I74" s="14" t="e">
        <f t="shared" si="3"/>
        <v>#REF!</v>
      </c>
      <c r="J74" s="16" t="e">
        <f t="shared" si="5"/>
        <v>#REF!</v>
      </c>
    </row>
    <row r="75" spans="1:10">
      <c r="A75" s="6" t="s">
        <v>75</v>
      </c>
      <c r="B75" s="5">
        <v>5.2</v>
      </c>
      <c r="C75" s="6">
        <v>140.5</v>
      </c>
      <c r="D75" s="7" t="e">
        <f>#REF!</f>
        <v>#REF!</v>
      </c>
      <c r="E75" s="7" t="e">
        <f>#REF!</f>
        <v>#REF!</v>
      </c>
      <c r="F75" s="6" t="s">
        <v>76</v>
      </c>
      <c r="G75" s="11">
        <v>0.05</v>
      </c>
      <c r="H75" s="7" t="e">
        <f t="shared" si="4"/>
        <v>#REF!</v>
      </c>
      <c r="I75" s="14" t="e">
        <f t="shared" si="3"/>
        <v>#REF!</v>
      </c>
      <c r="J75" s="16" t="e">
        <f t="shared" si="5"/>
        <v>#REF!</v>
      </c>
    </row>
    <row r="76" spans="1:10">
      <c r="A76" s="6" t="s">
        <v>75</v>
      </c>
      <c r="B76" s="5">
        <v>5.5</v>
      </c>
      <c r="C76" s="6">
        <v>157.5</v>
      </c>
      <c r="D76" s="7" t="e">
        <f>#REF!</f>
        <v>#REF!</v>
      </c>
      <c r="E76" s="7" t="e">
        <f>#REF!</f>
        <v>#REF!</v>
      </c>
      <c r="F76" s="6" t="s">
        <v>76</v>
      </c>
      <c r="G76" s="11">
        <v>0.05</v>
      </c>
      <c r="H76" s="7" t="e">
        <f t="shared" si="4"/>
        <v>#REF!</v>
      </c>
      <c r="I76" s="14" t="e">
        <f t="shared" si="3"/>
        <v>#REF!</v>
      </c>
      <c r="J76" s="16" t="e">
        <f t="shared" si="5"/>
        <v>#REF!</v>
      </c>
    </row>
    <row r="77" spans="1:10">
      <c r="A77" s="6" t="s">
        <v>75</v>
      </c>
      <c r="B77" s="5">
        <v>6.2</v>
      </c>
      <c r="C77" s="6">
        <v>197</v>
      </c>
      <c r="D77" s="7" t="e">
        <f>#REF!</f>
        <v>#REF!</v>
      </c>
      <c r="E77" s="7" t="e">
        <f>#REF!</f>
        <v>#REF!</v>
      </c>
      <c r="F77" s="6" t="s">
        <v>76</v>
      </c>
      <c r="G77" s="11">
        <v>0.05</v>
      </c>
      <c r="H77" s="7" t="e">
        <f t="shared" si="4"/>
        <v>#REF!</v>
      </c>
      <c r="I77" s="14" t="e">
        <f t="shared" si="3"/>
        <v>#REF!</v>
      </c>
      <c r="J77" s="16" t="e">
        <f t="shared" si="5"/>
        <v>#REF!</v>
      </c>
    </row>
    <row r="78" spans="1:10">
      <c r="A78" s="6" t="s">
        <v>75</v>
      </c>
      <c r="B78" s="5">
        <v>6.8</v>
      </c>
      <c r="C78" s="6">
        <v>238</v>
      </c>
      <c r="D78" s="7" t="e">
        <f>#REF!</f>
        <v>#REF!</v>
      </c>
      <c r="E78" s="7" t="e">
        <f>#REF!</f>
        <v>#REF!</v>
      </c>
      <c r="F78" s="6" t="s">
        <v>76</v>
      </c>
      <c r="G78" s="11">
        <v>0.05</v>
      </c>
      <c r="H78" s="7" t="e">
        <f t="shared" si="4"/>
        <v>#REF!</v>
      </c>
      <c r="I78" s="14" t="e">
        <f t="shared" si="3"/>
        <v>#REF!</v>
      </c>
      <c r="J78" s="16" t="e">
        <f t="shared" si="5"/>
        <v>#REF!</v>
      </c>
    </row>
    <row r="79" spans="1:10">
      <c r="A79" s="6" t="s">
        <v>75</v>
      </c>
      <c r="B79" s="5">
        <v>7.4</v>
      </c>
      <c r="C79" s="6">
        <v>282.60000000000002</v>
      </c>
      <c r="D79" s="7" t="e">
        <f>#REF!</f>
        <v>#REF!</v>
      </c>
      <c r="E79" s="7" t="e">
        <f>#REF!</f>
        <v>#REF!</v>
      </c>
      <c r="F79" s="6" t="s">
        <v>76</v>
      </c>
      <c r="G79" s="11">
        <v>0.05</v>
      </c>
      <c r="H79" s="7" t="e">
        <f t="shared" si="4"/>
        <v>#REF!</v>
      </c>
      <c r="I79" s="14" t="e">
        <f t="shared" si="3"/>
        <v>#REF!</v>
      </c>
      <c r="J79" s="16" t="e">
        <f t="shared" si="5"/>
        <v>#REF!</v>
      </c>
    </row>
    <row r="80" spans="1:10">
      <c r="A80" s="6" t="s">
        <v>75</v>
      </c>
      <c r="B80" s="5">
        <v>8</v>
      </c>
      <c r="C80" s="6">
        <v>330.5</v>
      </c>
      <c r="D80" s="7" t="e">
        <f>#REF!</f>
        <v>#REF!</v>
      </c>
      <c r="E80" s="7" t="e">
        <f>#REF!</f>
        <v>#REF!</v>
      </c>
      <c r="F80" s="6" t="s">
        <v>76</v>
      </c>
      <c r="G80" s="11">
        <v>0.05</v>
      </c>
      <c r="H80" s="7" t="e">
        <f t="shared" si="4"/>
        <v>#REF!</v>
      </c>
      <c r="I80" s="14" t="e">
        <f t="shared" si="3"/>
        <v>#REF!</v>
      </c>
      <c r="J80" s="16" t="e">
        <f t="shared" si="5"/>
        <v>#REF!</v>
      </c>
    </row>
    <row r="81" spans="1:10">
      <c r="A81" s="6" t="s">
        <v>75</v>
      </c>
      <c r="B81" s="5">
        <v>8.6</v>
      </c>
      <c r="C81" s="6">
        <v>382.1</v>
      </c>
      <c r="D81" s="7" t="e">
        <f>#REF!</f>
        <v>#REF!</v>
      </c>
      <c r="E81" s="7" t="e">
        <f>#REF!</f>
        <v>#REF!</v>
      </c>
      <c r="F81" s="6" t="s">
        <v>76</v>
      </c>
      <c r="G81" s="11">
        <v>0.05</v>
      </c>
      <c r="H81" s="7" t="e">
        <f t="shared" si="4"/>
        <v>#REF!</v>
      </c>
      <c r="I81" s="14" t="e">
        <f t="shared" si="3"/>
        <v>#REF!</v>
      </c>
      <c r="J81" s="16" t="e">
        <f t="shared" si="5"/>
        <v>#REF!</v>
      </c>
    </row>
    <row r="82" spans="1:10">
      <c r="A82" s="6" t="s">
        <v>75</v>
      </c>
      <c r="B82" s="5">
        <v>9.1999999999999993</v>
      </c>
      <c r="C82" s="6">
        <v>438.5</v>
      </c>
      <c r="D82" s="7" t="e">
        <f>#REF!</f>
        <v>#REF!</v>
      </c>
      <c r="E82" s="7" t="e">
        <f>#REF!</f>
        <v>#REF!</v>
      </c>
      <c r="F82" s="6" t="s">
        <v>76</v>
      </c>
      <c r="G82" s="11">
        <v>0.05</v>
      </c>
      <c r="H82" s="7" t="e">
        <f t="shared" si="4"/>
        <v>#REF!</v>
      </c>
      <c r="I82" s="14" t="e">
        <f t="shared" si="3"/>
        <v>#REF!</v>
      </c>
      <c r="J82" s="16" t="e">
        <f t="shared" si="5"/>
        <v>#REF!</v>
      </c>
    </row>
    <row r="83" spans="1:10">
      <c r="A83" s="6" t="s">
        <v>75</v>
      </c>
      <c r="B83" s="5">
        <v>9.8000000000000007</v>
      </c>
      <c r="C83" s="6">
        <v>498.5</v>
      </c>
      <c r="D83" s="7" t="e">
        <f>#REF!</f>
        <v>#REF!</v>
      </c>
      <c r="E83" s="7" t="e">
        <f>#REF!</f>
        <v>#REF!</v>
      </c>
      <c r="F83" s="6" t="s">
        <v>76</v>
      </c>
      <c r="G83" s="11">
        <v>0.05</v>
      </c>
      <c r="H83" s="7" t="e">
        <f t="shared" si="4"/>
        <v>#REF!</v>
      </c>
      <c r="I83" s="14" t="e">
        <f t="shared" si="3"/>
        <v>#REF!</v>
      </c>
      <c r="J83" s="16" t="e">
        <f t="shared" si="5"/>
        <v>#REF!</v>
      </c>
    </row>
    <row r="84" spans="1:10">
      <c r="A84" s="6" t="s">
        <v>75</v>
      </c>
      <c r="B84" s="5">
        <v>10.5</v>
      </c>
      <c r="C84" s="6">
        <v>562</v>
      </c>
      <c r="D84" s="7" t="e">
        <f>#REF!</f>
        <v>#REF!</v>
      </c>
      <c r="E84" s="7" t="e">
        <f>#REF!</f>
        <v>#REF!</v>
      </c>
      <c r="F84" s="6" t="s">
        <v>76</v>
      </c>
      <c r="G84" s="11">
        <v>0.05</v>
      </c>
      <c r="H84" s="7" t="e">
        <f t="shared" si="4"/>
        <v>#REF!</v>
      </c>
      <c r="I84" s="14" t="e">
        <f t="shared" si="3"/>
        <v>#REF!</v>
      </c>
      <c r="J84" s="16" t="e">
        <f t="shared" si="5"/>
        <v>#REF!</v>
      </c>
    </row>
    <row r="85" spans="1:10">
      <c r="A85" s="6" t="s">
        <v>75</v>
      </c>
      <c r="B85" s="5">
        <v>11.5</v>
      </c>
      <c r="C85" s="6">
        <v>700.5</v>
      </c>
      <c r="D85" s="7" t="e">
        <f>#REF!</f>
        <v>#REF!</v>
      </c>
      <c r="E85" s="7" t="e">
        <f>#REF!</f>
        <v>#REF!</v>
      </c>
      <c r="F85" s="6" t="s">
        <v>76</v>
      </c>
      <c r="G85" s="11">
        <v>0.05</v>
      </c>
      <c r="H85" s="7" t="e">
        <f t="shared" si="4"/>
        <v>#REF!</v>
      </c>
      <c r="I85" s="14" t="e">
        <f t="shared" si="3"/>
        <v>#REF!</v>
      </c>
      <c r="J85" s="16" t="e">
        <f t="shared" si="5"/>
        <v>#REF!</v>
      </c>
    </row>
    <row r="86" spans="1:10">
      <c r="A86" s="6" t="s">
        <v>77</v>
      </c>
      <c r="B86" s="5">
        <v>1</v>
      </c>
      <c r="C86" s="6">
        <v>5.2</v>
      </c>
      <c r="D86" s="7">
        <f>'3'!C6</f>
        <v>4.07</v>
      </c>
      <c r="E86" s="7" t="e">
        <f>'3'!#REF!</f>
        <v>#REF!</v>
      </c>
      <c r="F86" s="6" t="s">
        <v>76</v>
      </c>
      <c r="G86" s="11">
        <v>7.0000000000000007E-2</v>
      </c>
      <c r="H86" s="7">
        <f t="shared" si="4"/>
        <v>837.48076923076928</v>
      </c>
      <c r="I86" s="14" t="e">
        <f t="shared" si="3"/>
        <v>#REF!</v>
      </c>
      <c r="J86" s="16" t="e">
        <f t="shared" si="5"/>
        <v>#REF!</v>
      </c>
    </row>
    <row r="87" spans="1:10">
      <c r="A87" s="6" t="s">
        <v>77</v>
      </c>
      <c r="B87" s="5">
        <v>1.1000000000000001</v>
      </c>
      <c r="C87" s="6">
        <v>6.3</v>
      </c>
      <c r="D87" s="7">
        <f>'3'!C7</f>
        <v>4.51</v>
      </c>
      <c r="E87" s="7" t="e">
        <f>'3'!#REF!</f>
        <v>#REF!</v>
      </c>
      <c r="F87" s="6" t="s">
        <v>76</v>
      </c>
      <c r="G87" s="11">
        <v>7.0000000000000007E-2</v>
      </c>
      <c r="H87" s="7">
        <f t="shared" si="4"/>
        <v>765.9841269841271</v>
      </c>
      <c r="I87" s="14" t="e">
        <f t="shared" si="3"/>
        <v>#REF!</v>
      </c>
      <c r="J87" s="16" t="e">
        <f t="shared" si="5"/>
        <v>#REF!</v>
      </c>
    </row>
    <row r="88" spans="1:10">
      <c r="A88" s="6" t="s">
        <v>77</v>
      </c>
      <c r="B88" s="5">
        <v>1.2</v>
      </c>
      <c r="C88" s="6">
        <v>7.5</v>
      </c>
      <c r="D88" s="7">
        <f>'3'!C8</f>
        <v>4.7300000000000004</v>
      </c>
      <c r="E88" s="7" t="e">
        <f>'3'!#REF!</f>
        <v>#REF!</v>
      </c>
      <c r="F88" s="6" t="s">
        <v>76</v>
      </c>
      <c r="G88" s="11">
        <v>7.0000000000000007E-2</v>
      </c>
      <c r="H88" s="7">
        <f t="shared" si="4"/>
        <v>674.81333333333339</v>
      </c>
      <c r="I88" s="14" t="e">
        <f t="shared" si="3"/>
        <v>#REF!</v>
      </c>
      <c r="J88" s="16" t="e">
        <f t="shared" si="5"/>
        <v>#REF!</v>
      </c>
    </row>
    <row r="89" spans="1:10">
      <c r="A89" s="6" t="s">
        <v>77</v>
      </c>
      <c r="B89" s="5">
        <v>1.3</v>
      </c>
      <c r="C89" s="6">
        <v>8.8000000000000007</v>
      </c>
      <c r="D89" s="7">
        <f>'3'!C9</f>
        <v>4.88</v>
      </c>
      <c r="E89" s="7" t="e">
        <f>'3'!#REF!</f>
        <v>#REF!</v>
      </c>
      <c r="F89" s="6" t="s">
        <v>76</v>
      </c>
      <c r="G89" s="11">
        <v>7.0000000000000007E-2</v>
      </c>
      <c r="H89" s="7">
        <f t="shared" si="4"/>
        <v>593.36363636363626</v>
      </c>
      <c r="I89" s="14" t="e">
        <f t="shared" si="3"/>
        <v>#REF!</v>
      </c>
      <c r="J89" s="16" t="e">
        <f t="shared" si="5"/>
        <v>#REF!</v>
      </c>
    </row>
    <row r="90" spans="1:10">
      <c r="A90" s="6" t="s">
        <v>77</v>
      </c>
      <c r="B90" s="5">
        <v>1.4</v>
      </c>
      <c r="C90" s="6">
        <v>10.1</v>
      </c>
      <c r="D90" s="7">
        <f>'3'!C10</f>
        <v>4.97</v>
      </c>
      <c r="E90" s="7" t="e">
        <f>'3'!#REF!</f>
        <v>#REF!</v>
      </c>
      <c r="F90" s="6" t="s">
        <v>76</v>
      </c>
      <c r="G90" s="11">
        <v>7.0000000000000007E-2</v>
      </c>
      <c r="H90" s="7">
        <f t="shared" si="4"/>
        <v>526.52475247524751</v>
      </c>
      <c r="I90" s="14" t="e">
        <f t="shared" si="3"/>
        <v>#REF!</v>
      </c>
      <c r="J90" s="16" t="e">
        <f t="shared" si="5"/>
        <v>#REF!</v>
      </c>
    </row>
    <row r="91" spans="1:10">
      <c r="A91" s="6" t="s">
        <v>77</v>
      </c>
      <c r="B91" s="5">
        <v>1.5</v>
      </c>
      <c r="C91" s="6">
        <v>11.6</v>
      </c>
      <c r="D91" s="7">
        <f>'3'!C11</f>
        <v>5.16</v>
      </c>
      <c r="E91" s="7" t="e">
        <f>'3'!#REF!</f>
        <v>#REF!</v>
      </c>
      <c r="F91" s="6" t="s">
        <v>76</v>
      </c>
      <c r="G91" s="11">
        <v>7.0000000000000007E-2</v>
      </c>
      <c r="H91" s="7">
        <f t="shared" si="4"/>
        <v>475.96551724137936</v>
      </c>
      <c r="I91" s="14" t="e">
        <f t="shared" si="3"/>
        <v>#REF!</v>
      </c>
      <c r="J91" s="16" t="e">
        <f t="shared" si="5"/>
        <v>#REF!</v>
      </c>
    </row>
    <row r="92" spans="1:10">
      <c r="A92" s="6" t="s">
        <v>77</v>
      </c>
      <c r="B92" s="5">
        <v>1.8</v>
      </c>
      <c r="C92" s="6">
        <v>16.600000000000001</v>
      </c>
      <c r="D92" s="7">
        <f>'3'!C12</f>
        <v>5.43</v>
      </c>
      <c r="E92" s="7" t="e">
        <f>'3'!#REF!</f>
        <v>#REF!</v>
      </c>
      <c r="F92" s="6" t="s">
        <v>76</v>
      </c>
      <c r="G92" s="11">
        <v>7.0000000000000007E-2</v>
      </c>
      <c r="H92" s="7">
        <f t="shared" si="4"/>
        <v>350.00602409638554</v>
      </c>
      <c r="I92" s="14" t="e">
        <f t="shared" si="3"/>
        <v>#REF!</v>
      </c>
      <c r="J92" s="16" t="e">
        <f t="shared" si="5"/>
        <v>#REF!</v>
      </c>
    </row>
    <row r="93" spans="1:10">
      <c r="A93" s="6" t="s">
        <v>77</v>
      </c>
      <c r="B93" s="5">
        <v>2</v>
      </c>
      <c r="C93" s="6">
        <v>20.8</v>
      </c>
      <c r="D93" s="7">
        <f>'3'!C13</f>
        <v>5.58</v>
      </c>
      <c r="E93" s="7" t="e">
        <f>'3'!#REF!</f>
        <v>#REF!</v>
      </c>
      <c r="F93" s="6" t="s">
        <v>76</v>
      </c>
      <c r="G93" s="11">
        <v>7.0000000000000007E-2</v>
      </c>
      <c r="H93" s="7">
        <f t="shared" si="4"/>
        <v>287.04807692307691</v>
      </c>
      <c r="I93" s="14" t="e">
        <f t="shared" si="3"/>
        <v>#REF!</v>
      </c>
      <c r="J93" s="16" t="e">
        <f t="shared" si="5"/>
        <v>#REF!</v>
      </c>
    </row>
    <row r="94" spans="1:10">
      <c r="A94" s="6" t="s">
        <v>77</v>
      </c>
      <c r="B94" s="5">
        <v>2.6</v>
      </c>
      <c r="C94" s="6">
        <v>32.299999999999997</v>
      </c>
      <c r="D94" s="7">
        <f>'3'!C14</f>
        <v>5.89</v>
      </c>
      <c r="E94" s="7" t="e">
        <f>'3'!#REF!</f>
        <v>#REF!</v>
      </c>
      <c r="F94" s="6" t="s">
        <v>76</v>
      </c>
      <c r="G94" s="11">
        <v>7.0000000000000007E-2</v>
      </c>
      <c r="H94" s="7">
        <f t="shared" si="4"/>
        <v>195.11764705882354</v>
      </c>
      <c r="I94" s="14" t="e">
        <f t="shared" si="3"/>
        <v>#REF!</v>
      </c>
      <c r="J94" s="16" t="e">
        <f t="shared" si="5"/>
        <v>#REF!</v>
      </c>
    </row>
    <row r="95" spans="1:10">
      <c r="A95" s="6" t="s">
        <v>77</v>
      </c>
      <c r="B95" s="5">
        <v>3</v>
      </c>
      <c r="C95" s="6">
        <v>46.5</v>
      </c>
      <c r="D95" s="7">
        <f>'3'!C15</f>
        <v>7.04</v>
      </c>
      <c r="E95" s="7" t="e">
        <f>'3'!#REF!</f>
        <v>#REF!</v>
      </c>
      <c r="F95" s="6" t="s">
        <v>76</v>
      </c>
      <c r="G95" s="11">
        <v>7.0000000000000007E-2</v>
      </c>
      <c r="H95" s="7">
        <f t="shared" si="4"/>
        <v>161.99569892473122</v>
      </c>
      <c r="I95" s="14" t="e">
        <f t="shared" si="3"/>
        <v>#REF!</v>
      </c>
      <c r="J95" s="16" t="e">
        <f t="shared" si="5"/>
        <v>#REF!</v>
      </c>
    </row>
    <row r="96" spans="1:10">
      <c r="A96" s="6" t="s">
        <v>77</v>
      </c>
      <c r="B96" s="5">
        <v>3.3</v>
      </c>
      <c r="C96" s="6">
        <v>54.6</v>
      </c>
      <c r="D96" s="7">
        <f>'3'!C16</f>
        <v>8.61</v>
      </c>
      <c r="E96" s="7" t="e">
        <f>'3'!#REF!</f>
        <v>#REF!</v>
      </c>
      <c r="F96" s="6" t="s">
        <v>76</v>
      </c>
      <c r="G96" s="11">
        <v>7.0000000000000007E-2</v>
      </c>
      <c r="H96" s="7">
        <f t="shared" si="4"/>
        <v>168.7307692307692</v>
      </c>
      <c r="I96" s="14" t="e">
        <f t="shared" si="3"/>
        <v>#REF!</v>
      </c>
      <c r="J96" s="16" t="e">
        <f t="shared" si="5"/>
        <v>#REF!</v>
      </c>
    </row>
    <row r="97" spans="1:11">
      <c r="A97" s="6" t="s">
        <v>77</v>
      </c>
      <c r="B97" s="5">
        <v>3.6</v>
      </c>
      <c r="C97" s="6">
        <v>63.2</v>
      </c>
      <c r="D97" s="7">
        <f>'3'!C17</f>
        <v>9.33</v>
      </c>
      <c r="E97" s="7" t="e">
        <f>'3'!#REF!</f>
        <v>#REF!</v>
      </c>
      <c r="F97" s="6" t="s">
        <v>76</v>
      </c>
      <c r="G97" s="11">
        <v>7.0000000000000007E-2</v>
      </c>
      <c r="H97" s="7">
        <f t="shared" si="4"/>
        <v>157.9604430379747</v>
      </c>
      <c r="I97" s="14" t="e">
        <f t="shared" si="3"/>
        <v>#REF!</v>
      </c>
      <c r="J97" s="16" t="e">
        <f t="shared" si="5"/>
        <v>#REF!</v>
      </c>
    </row>
    <row r="98" spans="1:11">
      <c r="A98" s="6" t="s">
        <v>77</v>
      </c>
      <c r="B98" s="5">
        <v>4</v>
      </c>
      <c r="C98" s="6">
        <v>82.5</v>
      </c>
      <c r="D98" s="7">
        <f>'3'!C18</f>
        <v>10.09</v>
      </c>
      <c r="E98" s="7" t="e">
        <f>'3'!#REF!</f>
        <v>#REF!</v>
      </c>
      <c r="F98" s="6" t="s">
        <v>76</v>
      </c>
      <c r="G98" s="11">
        <v>7.0000000000000007E-2</v>
      </c>
      <c r="H98" s="7">
        <f t="shared" si="4"/>
        <v>130.86424242424243</v>
      </c>
      <c r="I98" s="14" t="e">
        <f t="shared" si="3"/>
        <v>#REF!</v>
      </c>
      <c r="J98" s="16" t="e">
        <f t="shared" si="5"/>
        <v>#REF!</v>
      </c>
    </row>
    <row r="99" spans="1:11">
      <c r="A99" s="6" t="s">
        <v>77</v>
      </c>
      <c r="B99" s="5">
        <v>4.5999999999999996</v>
      </c>
      <c r="C99" s="6">
        <v>104.5</v>
      </c>
      <c r="D99" s="7">
        <f>'3'!C19</f>
        <v>11.76</v>
      </c>
      <c r="E99" s="7" t="e">
        <f>'3'!#REF!</f>
        <v>#REF!</v>
      </c>
      <c r="F99" s="6" t="s">
        <v>76</v>
      </c>
      <c r="G99" s="11">
        <v>7.0000000000000007E-2</v>
      </c>
      <c r="H99" s="7">
        <f t="shared" si="4"/>
        <v>120.41339712918659</v>
      </c>
      <c r="I99" s="14" t="e">
        <f t="shared" si="3"/>
        <v>#REF!</v>
      </c>
      <c r="J99" s="16" t="e">
        <f t="shared" si="5"/>
        <v>#REF!</v>
      </c>
    </row>
    <row r="100" spans="1:11">
      <c r="A100" s="6" t="s">
        <v>77</v>
      </c>
      <c r="B100" s="5">
        <v>5</v>
      </c>
      <c r="C100" s="6">
        <v>129.80000000000001</v>
      </c>
      <c r="D100" s="7">
        <f>'3'!C20</f>
        <v>15.62</v>
      </c>
      <c r="E100" s="7" t="e">
        <f>'3'!#REF!</f>
        <v>#REF!</v>
      </c>
      <c r="F100" s="6" t="s">
        <v>76</v>
      </c>
      <c r="G100" s="11">
        <v>7.0000000000000007E-2</v>
      </c>
      <c r="H100" s="7">
        <f t="shared" si="4"/>
        <v>128.76271186440678</v>
      </c>
      <c r="I100" s="14" t="e">
        <f t="shared" si="3"/>
        <v>#REF!</v>
      </c>
      <c r="J100" s="16" t="e">
        <f t="shared" si="5"/>
        <v>#REF!</v>
      </c>
    </row>
    <row r="101" spans="1:11">
      <c r="A101" s="6" t="s">
        <v>77</v>
      </c>
      <c r="B101" s="5">
        <v>5.6</v>
      </c>
      <c r="C101" s="6">
        <v>156.9</v>
      </c>
      <c r="D101" s="7">
        <f>'3'!C21</f>
        <v>18.32</v>
      </c>
      <c r="E101" s="7" t="e">
        <f>'3'!#REF!</f>
        <v>#REF!</v>
      </c>
      <c r="F101" s="6" t="s">
        <v>76</v>
      </c>
      <c r="G101" s="11">
        <v>7.0000000000000007E-2</v>
      </c>
      <c r="H101" s="7">
        <f t="shared" si="4"/>
        <v>124.93562778840027</v>
      </c>
      <c r="I101" s="14" t="e">
        <f t="shared" si="3"/>
        <v>#REF!</v>
      </c>
      <c r="J101" s="16" t="e">
        <f t="shared" si="5"/>
        <v>#REF!</v>
      </c>
      <c r="K101" s="12"/>
    </row>
    <row r="102" spans="1:11">
      <c r="A102" s="6" t="s">
        <v>77</v>
      </c>
      <c r="B102" s="5">
        <v>6.1</v>
      </c>
      <c r="C102" s="6">
        <v>186</v>
      </c>
      <c r="D102" s="7">
        <f>'3'!C22</f>
        <v>20.55</v>
      </c>
      <c r="E102" s="7" t="e">
        <f>'3'!#REF!</f>
        <v>#REF!</v>
      </c>
      <c r="F102" s="6" t="s">
        <v>76</v>
      </c>
      <c r="G102" s="11">
        <v>7.0000000000000007E-2</v>
      </c>
      <c r="H102" s="7">
        <f t="shared" si="4"/>
        <v>118.21774193548389</v>
      </c>
      <c r="I102" s="14" t="e">
        <f t="shared" si="3"/>
        <v>#REF!</v>
      </c>
      <c r="J102" s="16" t="e">
        <f t="shared" si="5"/>
        <v>#REF!</v>
      </c>
    </row>
    <row r="103" spans="1:11">
      <c r="A103" s="6" t="s">
        <v>77</v>
      </c>
      <c r="B103" s="5">
        <v>6.6</v>
      </c>
      <c r="C103" s="6">
        <v>218.5</v>
      </c>
      <c r="D103" s="7">
        <f>'3'!C23</f>
        <v>22.71</v>
      </c>
      <c r="E103" s="7" t="e">
        <f>'3'!#REF!</f>
        <v>#REF!</v>
      </c>
      <c r="F103" s="6" t="s">
        <v>76</v>
      </c>
      <c r="G103" s="11">
        <v>7.0000000000000007E-2</v>
      </c>
      <c r="H103" s="7">
        <f t="shared" si="4"/>
        <v>111.21144164759725</v>
      </c>
      <c r="I103" s="14" t="e">
        <f t="shared" si="3"/>
        <v>#REF!</v>
      </c>
      <c r="J103" s="16" t="e">
        <f t="shared" si="5"/>
        <v>#REF!</v>
      </c>
    </row>
    <row r="104" spans="1:11">
      <c r="A104" s="6" t="s">
        <v>77</v>
      </c>
      <c r="B104" s="5">
        <v>7.1</v>
      </c>
      <c r="C104" s="6">
        <v>253</v>
      </c>
      <c r="D104" s="7">
        <f>'3'!C24</f>
        <v>25</v>
      </c>
      <c r="E104" s="7" t="e">
        <f>'3'!#REF!</f>
        <v>#REF!</v>
      </c>
      <c r="F104" s="6" t="s">
        <v>76</v>
      </c>
      <c r="G104" s="11">
        <v>7.0000000000000007E-2</v>
      </c>
      <c r="H104" s="7">
        <f t="shared" si="4"/>
        <v>105.73122529644269</v>
      </c>
      <c r="I104" s="14" t="e">
        <f t="shared" si="3"/>
        <v>#REF!</v>
      </c>
      <c r="J104" s="16" t="e">
        <f t="shared" si="5"/>
        <v>#REF!</v>
      </c>
    </row>
    <row r="105" spans="1:11">
      <c r="A105" s="6" t="s">
        <v>77</v>
      </c>
      <c r="B105" s="5">
        <v>7.6</v>
      </c>
      <c r="C105" s="6">
        <v>290.5</v>
      </c>
      <c r="D105" s="7">
        <f>'3'!C25</f>
        <v>28.61</v>
      </c>
      <c r="E105" s="7" t="e">
        <f>'3'!#REF!</f>
        <v>#REF!</v>
      </c>
      <c r="F105" s="6" t="s">
        <v>76</v>
      </c>
      <c r="G105" s="11">
        <v>7.0000000000000007E-2</v>
      </c>
      <c r="H105" s="7">
        <f t="shared" si="4"/>
        <v>105.37934595524958</v>
      </c>
      <c r="I105" s="14" t="e">
        <f t="shared" si="3"/>
        <v>#REF!</v>
      </c>
      <c r="J105" s="16" t="e">
        <f t="shared" si="5"/>
        <v>#REF!</v>
      </c>
    </row>
    <row r="106" spans="1:11">
      <c r="A106" s="6" t="s">
        <v>77</v>
      </c>
      <c r="B106" s="5">
        <v>8.1</v>
      </c>
      <c r="C106" s="6">
        <v>330</v>
      </c>
      <c r="D106" s="7">
        <f>'3'!C26</f>
        <v>32.21</v>
      </c>
      <c r="E106" s="7" t="e">
        <f>'3'!#REF!</f>
        <v>#REF!</v>
      </c>
      <c r="F106" s="6" t="s">
        <v>76</v>
      </c>
      <c r="G106" s="11">
        <v>7.0000000000000007E-2</v>
      </c>
      <c r="H106" s="7">
        <f t="shared" si="4"/>
        <v>104.43848484848485</v>
      </c>
      <c r="I106" s="14" t="e">
        <f t="shared" si="3"/>
        <v>#REF!</v>
      </c>
      <c r="J106" s="16" t="e">
        <f t="shared" si="5"/>
        <v>#REF!</v>
      </c>
    </row>
    <row r="107" spans="1:11">
      <c r="A107" s="6" t="s">
        <v>77</v>
      </c>
      <c r="B107" s="5">
        <v>8.6</v>
      </c>
      <c r="C107" s="6">
        <v>372.6</v>
      </c>
      <c r="D107" s="7">
        <f>'3'!C27</f>
        <v>35.94</v>
      </c>
      <c r="E107" s="7" t="e">
        <f>'3'!#REF!</f>
        <v>#REF!</v>
      </c>
      <c r="F107" s="6" t="s">
        <v>76</v>
      </c>
      <c r="G107" s="11">
        <v>7.0000000000000007E-2</v>
      </c>
      <c r="H107" s="7">
        <f t="shared" si="4"/>
        <v>103.20933977455715</v>
      </c>
      <c r="I107" s="14" t="e">
        <f t="shared" si="3"/>
        <v>#REF!</v>
      </c>
      <c r="J107" s="16" t="e">
        <f t="shared" si="5"/>
        <v>#REF!</v>
      </c>
    </row>
    <row r="108" spans="1:11">
      <c r="A108" s="6" t="s">
        <v>77</v>
      </c>
      <c r="B108" s="5">
        <v>9.1</v>
      </c>
      <c r="C108" s="6">
        <v>417.5</v>
      </c>
      <c r="D108" s="7">
        <f>'3'!C28</f>
        <v>39.81</v>
      </c>
      <c r="E108" s="7" t="e">
        <f>'3'!#REF!</f>
        <v>#REF!</v>
      </c>
      <c r="F108" s="6" t="s">
        <v>76</v>
      </c>
      <c r="G108" s="11">
        <v>7.0000000000000007E-2</v>
      </c>
      <c r="H108" s="7">
        <f t="shared" si="4"/>
        <v>102.02802395209582</v>
      </c>
      <c r="I108" s="14" t="e">
        <f t="shared" si="3"/>
        <v>#REF!</v>
      </c>
      <c r="J108" s="16" t="e">
        <f t="shared" si="5"/>
        <v>#REF!</v>
      </c>
    </row>
    <row r="109" spans="1:11">
      <c r="A109" s="6" t="s">
        <v>77</v>
      </c>
      <c r="B109" s="5">
        <v>10</v>
      </c>
      <c r="C109" s="6">
        <v>519</v>
      </c>
      <c r="D109" s="7">
        <f>'3'!C29</f>
        <v>43.58</v>
      </c>
      <c r="E109" s="7" t="e">
        <f>'3'!#REF!</f>
        <v>#REF!</v>
      </c>
      <c r="F109" s="6" t="s">
        <v>76</v>
      </c>
      <c r="G109" s="11">
        <v>7.0000000000000007E-2</v>
      </c>
      <c r="H109" s="7">
        <f t="shared" si="4"/>
        <v>89.84701348747592</v>
      </c>
      <c r="I109" s="14" t="e">
        <f t="shared" si="3"/>
        <v>#REF!</v>
      </c>
      <c r="J109" s="16" t="e">
        <f t="shared" si="5"/>
        <v>#REF!</v>
      </c>
    </row>
    <row r="110" spans="1:11">
      <c r="A110" s="6" t="s">
        <v>77</v>
      </c>
      <c r="B110" s="5">
        <v>11</v>
      </c>
      <c r="C110" s="6">
        <v>627.4</v>
      </c>
      <c r="D110" s="7">
        <f>'3'!C30</f>
        <v>53.72</v>
      </c>
      <c r="E110" s="7" t="e">
        <f>'3'!#REF!</f>
        <v>#REF!</v>
      </c>
      <c r="F110" s="6" t="s">
        <v>76</v>
      </c>
      <c r="G110" s="11">
        <v>7.0000000000000007E-2</v>
      </c>
      <c r="H110" s="7">
        <f t="shared" si="4"/>
        <v>91.616831367548627</v>
      </c>
      <c r="I110" s="14" t="e">
        <f t="shared" si="3"/>
        <v>#REF!</v>
      </c>
      <c r="J110" s="16" t="e">
        <f t="shared" si="5"/>
        <v>#REF!</v>
      </c>
    </row>
    <row r="111" spans="1:11">
      <c r="A111" s="6" t="s">
        <v>77</v>
      </c>
      <c r="B111" s="5">
        <v>12</v>
      </c>
      <c r="C111" s="6">
        <v>746</v>
      </c>
      <c r="D111" s="7">
        <f>'3'!C31</f>
        <v>64.59</v>
      </c>
      <c r="E111" s="7" t="e">
        <f>'3'!#REF!</f>
        <v>#REF!</v>
      </c>
      <c r="F111" s="6" t="s">
        <v>76</v>
      </c>
      <c r="G111" s="11">
        <v>7.0000000000000007E-2</v>
      </c>
      <c r="H111" s="7">
        <f t="shared" si="4"/>
        <v>92.642493297587151</v>
      </c>
      <c r="I111" s="14" t="e">
        <f t="shared" si="3"/>
        <v>#REF!</v>
      </c>
      <c r="J111" s="16" t="e">
        <f t="shared" si="5"/>
        <v>#REF!</v>
      </c>
    </row>
    <row r="112" spans="1:11">
      <c r="A112" s="6" t="s">
        <v>77</v>
      </c>
      <c r="B112" s="5">
        <v>13</v>
      </c>
      <c r="C112" s="6">
        <v>873</v>
      </c>
      <c r="D112" s="7">
        <f>'3'!C32</f>
        <v>76.58</v>
      </c>
      <c r="E112" s="7" t="e">
        <f>'3'!#REF!</f>
        <v>#REF!</v>
      </c>
      <c r="F112" s="6" t="s">
        <v>76</v>
      </c>
      <c r="G112" s="11">
        <v>7.0000000000000007E-2</v>
      </c>
      <c r="H112" s="7">
        <f t="shared" si="4"/>
        <v>93.860939289805273</v>
      </c>
      <c r="I112" s="14" t="e">
        <f t="shared" si="3"/>
        <v>#REF!</v>
      </c>
      <c r="J112" s="16" t="e">
        <f t="shared" si="5"/>
        <v>#REF!</v>
      </c>
    </row>
    <row r="113" spans="1:12">
      <c r="A113" s="6" t="s">
        <v>77</v>
      </c>
      <c r="B113" s="5">
        <v>14</v>
      </c>
      <c r="C113" s="6">
        <v>1050</v>
      </c>
      <c r="D113" s="7">
        <f>'3'!C33</f>
        <v>89.73</v>
      </c>
      <c r="E113" s="7" t="e">
        <f>'3'!#REF!</f>
        <v>#REF!</v>
      </c>
      <c r="F113" s="6" t="s">
        <v>76</v>
      </c>
      <c r="G113" s="11">
        <v>7.0000000000000007E-2</v>
      </c>
      <c r="H113" s="7">
        <f t="shared" si="4"/>
        <v>91.439142857142869</v>
      </c>
      <c r="I113" s="14" t="e">
        <f t="shared" si="3"/>
        <v>#REF!</v>
      </c>
      <c r="J113" s="16" t="e">
        <f t="shared" si="5"/>
        <v>#REF!</v>
      </c>
    </row>
    <row r="114" spans="1:12">
      <c r="A114" s="6" t="s">
        <v>77</v>
      </c>
      <c r="B114" s="5">
        <v>15</v>
      </c>
      <c r="C114" s="6">
        <v>1160</v>
      </c>
      <c r="D114" s="7">
        <f>'3'!C34</f>
        <v>102.76</v>
      </c>
      <c r="E114" s="7" t="e">
        <f>'3'!#REF!</f>
        <v>#REF!</v>
      </c>
      <c r="F114" s="6" t="s">
        <v>76</v>
      </c>
      <c r="G114" s="11">
        <v>7.0000000000000007E-2</v>
      </c>
      <c r="H114" s="7">
        <f t="shared" si="4"/>
        <v>94.787241379310359</v>
      </c>
      <c r="I114" s="14" t="e">
        <f t="shared" si="3"/>
        <v>#REF!</v>
      </c>
      <c r="J114" s="16" t="e">
        <f t="shared" si="5"/>
        <v>#REF!</v>
      </c>
    </row>
    <row r="115" spans="1:12">
      <c r="A115" s="6" t="s">
        <v>77</v>
      </c>
      <c r="B115" s="5">
        <v>16</v>
      </c>
      <c r="C115" s="6">
        <v>1320</v>
      </c>
      <c r="D115" s="7">
        <f>'3'!C36</f>
        <v>134.83000000000001</v>
      </c>
      <c r="E115" s="7" t="e">
        <f>'3'!#REF!</f>
        <v>#REF!</v>
      </c>
      <c r="F115" s="6" t="s">
        <v>76</v>
      </c>
      <c r="G115" s="11">
        <v>7.0000000000000007E-2</v>
      </c>
      <c r="H115" s="7">
        <f t="shared" si="4"/>
        <v>109.29401515151517</v>
      </c>
      <c r="I115" s="14" t="e">
        <f t="shared" si="3"/>
        <v>#REF!</v>
      </c>
      <c r="J115" s="16" t="e">
        <f t="shared" si="5"/>
        <v>#REF!</v>
      </c>
    </row>
    <row r="116" spans="1:12">
      <c r="A116" s="6" t="s">
        <v>77</v>
      </c>
      <c r="B116" s="5">
        <v>17</v>
      </c>
      <c r="C116" s="6">
        <v>1490</v>
      </c>
      <c r="D116" s="7" t="e">
        <f>'3'!#REF!</f>
        <v>#REF!</v>
      </c>
      <c r="E116" s="7" t="e">
        <f>'3'!#REF!</f>
        <v>#REF!</v>
      </c>
      <c r="F116" s="6" t="s">
        <v>76</v>
      </c>
      <c r="G116" s="11">
        <v>7.0000000000000007E-2</v>
      </c>
      <c r="H116" s="7" t="e">
        <f t="shared" si="4"/>
        <v>#REF!</v>
      </c>
      <c r="I116" s="14" t="e">
        <f t="shared" si="3"/>
        <v>#REF!</v>
      </c>
      <c r="J116" s="16" t="e">
        <f t="shared" si="5"/>
        <v>#REF!</v>
      </c>
    </row>
    <row r="117" spans="1:12">
      <c r="A117" s="6" t="s">
        <v>77</v>
      </c>
      <c r="B117" s="5">
        <v>19</v>
      </c>
      <c r="C117" s="6">
        <v>1855</v>
      </c>
      <c r="D117" s="7" t="e">
        <f>'3'!#REF!</f>
        <v>#REF!</v>
      </c>
      <c r="E117" s="7" t="e">
        <f>'3'!#REF!</f>
        <v>#REF!</v>
      </c>
      <c r="F117" s="6" t="s">
        <v>76</v>
      </c>
      <c r="G117" s="11">
        <v>7.0000000000000007E-2</v>
      </c>
      <c r="H117" s="7" t="e">
        <f t="shared" si="4"/>
        <v>#REF!</v>
      </c>
      <c r="I117" s="14" t="e">
        <f t="shared" si="3"/>
        <v>#REF!</v>
      </c>
      <c r="J117" s="16" t="e">
        <f t="shared" si="5"/>
        <v>#REF!</v>
      </c>
    </row>
    <row r="118" spans="1:12">
      <c r="A118" s="6" t="s">
        <v>78</v>
      </c>
      <c r="B118" s="5">
        <v>1.6</v>
      </c>
      <c r="C118" s="6">
        <v>12</v>
      </c>
      <c r="D118" s="7">
        <f>'3'!C43</f>
        <v>8.09</v>
      </c>
      <c r="E118" s="7" t="e">
        <f>'3'!#REF!</f>
        <v>#REF!</v>
      </c>
      <c r="F118" s="6" t="s">
        <v>76</v>
      </c>
      <c r="G118" s="11">
        <v>0.05</v>
      </c>
      <c r="H118" s="7">
        <f t="shared" si="4"/>
        <v>707.875</v>
      </c>
      <c r="I118" s="14" t="e">
        <f t="shared" si="3"/>
        <v>#REF!</v>
      </c>
      <c r="J118" s="16" t="e">
        <f t="shared" si="5"/>
        <v>#REF!</v>
      </c>
      <c r="K118" s="13"/>
      <c r="L118" s="15"/>
    </row>
    <row r="119" spans="1:12">
      <c r="A119" s="6" t="s">
        <v>78</v>
      </c>
      <c r="B119" s="5">
        <v>1.8</v>
      </c>
      <c r="C119" s="6">
        <v>16.8</v>
      </c>
      <c r="D119" s="7">
        <f>'3'!C44</f>
        <v>8.33</v>
      </c>
      <c r="E119" s="7" t="e">
        <f>'3'!#REF!</f>
        <v>#REF!</v>
      </c>
      <c r="F119" s="6" t="s">
        <v>76</v>
      </c>
      <c r="G119" s="11">
        <v>0.05</v>
      </c>
      <c r="H119" s="7">
        <f t="shared" si="4"/>
        <v>520.625</v>
      </c>
      <c r="I119" s="14" t="e">
        <f t="shared" si="3"/>
        <v>#REF!</v>
      </c>
      <c r="J119" s="16" t="e">
        <f t="shared" si="5"/>
        <v>#REF!</v>
      </c>
    </row>
    <row r="120" spans="1:12">
      <c r="A120" s="6" t="s">
        <v>78</v>
      </c>
      <c r="B120" s="5">
        <v>2</v>
      </c>
      <c r="C120" s="6">
        <v>19.5</v>
      </c>
      <c r="D120" s="7">
        <f>'3'!C45</f>
        <v>8.86</v>
      </c>
      <c r="E120" s="7" t="e">
        <f>'3'!#REF!</f>
        <v>#REF!</v>
      </c>
      <c r="F120" s="6" t="s">
        <v>76</v>
      </c>
      <c r="G120" s="11">
        <v>0.05</v>
      </c>
      <c r="H120" s="7">
        <f t="shared" si="4"/>
        <v>477.07692307692304</v>
      </c>
      <c r="I120" s="14" t="e">
        <f t="shared" si="3"/>
        <v>#REF!</v>
      </c>
      <c r="J120" s="16" t="e">
        <f t="shared" si="5"/>
        <v>#REF!</v>
      </c>
    </row>
    <row r="121" spans="1:12">
      <c r="A121" s="6" t="s">
        <v>78</v>
      </c>
      <c r="B121" s="5">
        <v>2.1</v>
      </c>
      <c r="C121" s="6">
        <v>22.3</v>
      </c>
      <c r="D121" s="7">
        <f>'3'!C46</f>
        <v>9.0500000000000007</v>
      </c>
      <c r="E121" s="7" t="e">
        <f>'3'!#REF!</f>
        <v>#REF!</v>
      </c>
      <c r="F121" s="6" t="s">
        <v>76</v>
      </c>
      <c r="G121" s="11">
        <v>0.05</v>
      </c>
      <c r="H121" s="7">
        <f t="shared" si="4"/>
        <v>426.12107623318389</v>
      </c>
      <c r="I121" s="14" t="e">
        <f t="shared" si="3"/>
        <v>#REF!</v>
      </c>
      <c r="J121" s="16" t="e">
        <f t="shared" si="5"/>
        <v>#REF!</v>
      </c>
    </row>
    <row r="122" spans="1:12">
      <c r="A122" s="6" t="s">
        <v>78</v>
      </c>
      <c r="B122" s="5">
        <v>2.4</v>
      </c>
      <c r="C122" s="6">
        <v>28.7</v>
      </c>
      <c r="D122" s="7">
        <f>'3'!C47</f>
        <v>9.56</v>
      </c>
      <c r="E122" s="7" t="e">
        <f>'3'!#REF!</f>
        <v>#REF!</v>
      </c>
      <c r="F122" s="6" t="s">
        <v>76</v>
      </c>
      <c r="G122" s="11">
        <v>0.05</v>
      </c>
      <c r="H122" s="7">
        <f t="shared" si="4"/>
        <v>349.75609756097566</v>
      </c>
      <c r="I122" s="14" t="e">
        <f t="shared" si="3"/>
        <v>#REF!</v>
      </c>
      <c r="J122" s="16" t="e">
        <f t="shared" si="5"/>
        <v>#REF!</v>
      </c>
    </row>
    <row r="123" spans="1:12">
      <c r="A123" s="6" t="s">
        <v>78</v>
      </c>
      <c r="B123" s="5">
        <v>2.7</v>
      </c>
      <c r="C123" s="6">
        <v>35.9</v>
      </c>
      <c r="D123" s="7">
        <f>'3'!C48</f>
        <v>10.23</v>
      </c>
      <c r="E123" s="7" t="e">
        <f>'3'!#REF!</f>
        <v>#REF!</v>
      </c>
      <c r="F123" s="6" t="s">
        <v>76</v>
      </c>
      <c r="G123" s="11">
        <v>0.05</v>
      </c>
      <c r="H123" s="7">
        <f t="shared" si="4"/>
        <v>299.20612813370474</v>
      </c>
      <c r="I123" s="14" t="e">
        <f t="shared" si="3"/>
        <v>#REF!</v>
      </c>
      <c r="J123" s="16" t="e">
        <f t="shared" si="5"/>
        <v>#REF!</v>
      </c>
    </row>
    <row r="124" spans="1:12">
      <c r="A124" s="6" t="s">
        <v>78</v>
      </c>
      <c r="B124" s="5">
        <v>2.8</v>
      </c>
      <c r="C124" s="6">
        <v>39.9</v>
      </c>
      <c r="D124" s="7">
        <f>'3'!C49</f>
        <v>10.98</v>
      </c>
      <c r="E124" s="7" t="e">
        <f>'3'!#REF!</f>
        <v>#REF!</v>
      </c>
      <c r="F124" s="6" t="s">
        <v>76</v>
      </c>
      <c r="G124" s="11">
        <v>0.05</v>
      </c>
      <c r="H124" s="7">
        <f t="shared" si="4"/>
        <v>288.94736842105266</v>
      </c>
      <c r="I124" s="14" t="e">
        <f t="shared" si="3"/>
        <v>#REF!</v>
      </c>
      <c r="J124" s="16" t="e">
        <f t="shared" si="5"/>
        <v>#REF!</v>
      </c>
    </row>
    <row r="125" spans="1:12">
      <c r="A125" s="6" t="s">
        <v>78</v>
      </c>
      <c r="B125" s="5">
        <v>3.6</v>
      </c>
      <c r="C125" s="6">
        <v>62.4</v>
      </c>
      <c r="D125" s="7">
        <f>'3'!C50</f>
        <v>11.42</v>
      </c>
      <c r="E125" s="7" t="e">
        <f>'3'!#REF!</f>
        <v>#REF!</v>
      </c>
      <c r="F125" s="6" t="s">
        <v>76</v>
      </c>
      <c r="G125" s="11">
        <v>0.05</v>
      </c>
      <c r="H125" s="7">
        <f t="shared" si="4"/>
        <v>192.16346153846155</v>
      </c>
      <c r="I125" s="14" t="e">
        <f t="shared" si="3"/>
        <v>#REF!</v>
      </c>
      <c r="J125" s="16" t="e">
        <f t="shared" si="5"/>
        <v>#REF!</v>
      </c>
    </row>
    <row r="126" spans="1:12">
      <c r="A126" s="6" t="s">
        <v>78</v>
      </c>
      <c r="B126" s="5">
        <v>4.2</v>
      </c>
      <c r="C126" s="6">
        <v>89.6</v>
      </c>
      <c r="D126" s="7">
        <f>'3'!C51</f>
        <v>15.58</v>
      </c>
      <c r="E126" s="7" t="e">
        <f>'3'!#REF!</f>
        <v>#REF!</v>
      </c>
      <c r="F126" s="6" t="s">
        <v>76</v>
      </c>
      <c r="G126" s="11">
        <v>0.05</v>
      </c>
      <c r="H126" s="7">
        <f t="shared" si="4"/>
        <v>182.57812500000003</v>
      </c>
      <c r="I126" s="14" t="e">
        <f t="shared" si="3"/>
        <v>#REF!</v>
      </c>
      <c r="J126" s="16" t="e">
        <f t="shared" si="5"/>
        <v>#REF!</v>
      </c>
    </row>
    <row r="127" spans="1:12">
      <c r="A127" s="6" t="s">
        <v>78</v>
      </c>
      <c r="B127" s="5">
        <v>4.5999999999999996</v>
      </c>
      <c r="C127" s="6">
        <v>105.5</v>
      </c>
      <c r="D127" s="7">
        <f>'3'!C52</f>
        <v>20.39</v>
      </c>
      <c r="E127" s="7" t="e">
        <f>'3'!#REF!</f>
        <v>#REF!</v>
      </c>
      <c r="F127" s="6" t="s">
        <v>76</v>
      </c>
      <c r="G127" s="11">
        <v>0.05</v>
      </c>
      <c r="H127" s="7">
        <f t="shared" si="4"/>
        <v>202.93364928909955</v>
      </c>
      <c r="I127" s="14" t="e">
        <f t="shared" si="3"/>
        <v>#REF!</v>
      </c>
      <c r="J127" s="16" t="e">
        <f t="shared" si="5"/>
        <v>#REF!</v>
      </c>
    </row>
    <row r="128" spans="1:12">
      <c r="A128" s="6" t="s">
        <v>78</v>
      </c>
      <c r="B128" s="5">
        <v>5</v>
      </c>
      <c r="C128" s="6">
        <v>122</v>
      </c>
      <c r="D128" s="7">
        <f>'3'!C53</f>
        <v>21.66</v>
      </c>
      <c r="E128" s="7" t="e">
        <f>'3'!#REF!</f>
        <v>#REF!</v>
      </c>
      <c r="F128" s="6" t="s">
        <v>76</v>
      </c>
      <c r="G128" s="11">
        <v>0.05</v>
      </c>
      <c r="H128" s="7">
        <f t="shared" si="4"/>
        <v>186.41803278688525</v>
      </c>
      <c r="I128" s="14" t="e">
        <f t="shared" si="3"/>
        <v>#REF!</v>
      </c>
      <c r="J128" s="16" t="e">
        <f t="shared" si="5"/>
        <v>#REF!</v>
      </c>
    </row>
    <row r="129" spans="1:10">
      <c r="A129" s="6" t="s">
        <v>78</v>
      </c>
      <c r="B129" s="5">
        <v>5.6</v>
      </c>
      <c r="C129" s="6">
        <v>159.5</v>
      </c>
      <c r="D129" s="7">
        <f>'3'!C54</f>
        <v>22.39</v>
      </c>
      <c r="E129" s="7" t="e">
        <f>'3'!#REF!</f>
        <v>#REF!</v>
      </c>
      <c r="F129" s="6" t="s">
        <v>76</v>
      </c>
      <c r="G129" s="11">
        <v>0.05</v>
      </c>
      <c r="H129" s="7">
        <f t="shared" si="4"/>
        <v>147.39498432601883</v>
      </c>
      <c r="I129" s="14" t="e">
        <f t="shared" si="3"/>
        <v>#REF!</v>
      </c>
      <c r="J129" s="16" t="e">
        <f t="shared" si="5"/>
        <v>#REF!</v>
      </c>
    </row>
    <row r="130" spans="1:10">
      <c r="A130" s="6" t="s">
        <v>78</v>
      </c>
      <c r="B130" s="5">
        <v>6.4</v>
      </c>
      <c r="C130" s="6">
        <v>201.5</v>
      </c>
      <c r="D130" s="7">
        <f>'3'!C55</f>
        <v>28.16</v>
      </c>
      <c r="E130" s="7" t="e">
        <f>'3'!#REF!</f>
        <v>#REF!</v>
      </c>
      <c r="F130" s="6" t="s">
        <v>76</v>
      </c>
      <c r="G130" s="11">
        <v>0.05</v>
      </c>
      <c r="H130" s="7">
        <f t="shared" si="4"/>
        <v>146.73945409429282</v>
      </c>
      <c r="I130" s="14" t="e">
        <f t="shared" si="3"/>
        <v>#REF!</v>
      </c>
      <c r="J130" s="16" t="e">
        <f t="shared" si="5"/>
        <v>#REF!</v>
      </c>
    </row>
    <row r="131" spans="1:10">
      <c r="A131" s="6" t="s">
        <v>78</v>
      </c>
      <c r="B131" s="5">
        <v>7</v>
      </c>
      <c r="C131" s="6">
        <v>248.4</v>
      </c>
      <c r="D131" s="7">
        <f>'3'!C56</f>
        <v>33.1</v>
      </c>
      <c r="E131" s="7" t="e">
        <f>'3'!#REF!</f>
        <v>#REF!</v>
      </c>
      <c r="F131" s="6" t="s">
        <v>76</v>
      </c>
      <c r="G131" s="11">
        <v>0.05</v>
      </c>
      <c r="H131" s="7">
        <f t="shared" si="4"/>
        <v>139.91545893719805</v>
      </c>
      <c r="I131" s="14" t="e">
        <f t="shared" ref="I131:I194" si="6">IF(OR(D131=0,E131=0),,E131/(D131*(1+G131))-1)</f>
        <v>#REF!</v>
      </c>
      <c r="J131" s="16" t="e">
        <f t="shared" si="5"/>
        <v>#REF!</v>
      </c>
    </row>
    <row r="132" spans="1:10">
      <c r="A132" s="6" t="s">
        <v>78</v>
      </c>
      <c r="B132" s="5">
        <v>7.8</v>
      </c>
      <c r="C132" s="6">
        <v>300.39999999999998</v>
      </c>
      <c r="D132" s="7">
        <f>'3'!C57</f>
        <v>39.4</v>
      </c>
      <c r="E132" s="7" t="e">
        <f>'3'!#REF!</f>
        <v>#REF!</v>
      </c>
      <c r="F132" s="6" t="s">
        <v>76</v>
      </c>
      <c r="G132" s="11">
        <v>0.05</v>
      </c>
      <c r="H132" s="7">
        <f t="shared" ref="H132:H195" si="7">D132*(1+G132)/C132*1000</f>
        <v>137.71637816245007</v>
      </c>
      <c r="I132" s="14" t="e">
        <f t="shared" si="6"/>
        <v>#REF!</v>
      </c>
      <c r="J132" s="16" t="e">
        <f t="shared" ref="J132:J195" si="8">IF(OR(D132=0,E132=0),,1.43/(I132+1)-1)</f>
        <v>#REF!</v>
      </c>
    </row>
    <row r="133" spans="1:10">
      <c r="A133" s="6" t="s">
        <v>78</v>
      </c>
      <c r="B133" s="5">
        <v>8.5</v>
      </c>
      <c r="C133" s="6">
        <v>359</v>
      </c>
      <c r="D133" s="7">
        <f>'3'!C58</f>
        <v>45.93</v>
      </c>
      <c r="E133" s="7" t="e">
        <f>'3'!#REF!</f>
        <v>#REF!</v>
      </c>
      <c r="F133" s="6" t="s">
        <v>76</v>
      </c>
      <c r="G133" s="11">
        <v>0.05</v>
      </c>
      <c r="H133" s="7">
        <f t="shared" si="7"/>
        <v>134.33565459610028</v>
      </c>
      <c r="I133" s="14" t="e">
        <f t="shared" si="6"/>
        <v>#REF!</v>
      </c>
      <c r="J133" s="16" t="e">
        <f t="shared" si="8"/>
        <v>#REF!</v>
      </c>
    </row>
    <row r="134" spans="1:10">
      <c r="A134" s="6" t="s">
        <v>78</v>
      </c>
      <c r="B134" s="5">
        <v>9.1999999999999993</v>
      </c>
      <c r="C134" s="6">
        <v>421</v>
      </c>
      <c r="D134" s="7">
        <f>'3'!C59</f>
        <v>54.44</v>
      </c>
      <c r="E134" s="7" t="e">
        <f>'3'!#REF!</f>
        <v>#REF!</v>
      </c>
      <c r="F134" s="6" t="s">
        <v>76</v>
      </c>
      <c r="G134" s="11">
        <v>0.05</v>
      </c>
      <c r="H134" s="7">
        <f t="shared" si="7"/>
        <v>135.77672209026127</v>
      </c>
      <c r="I134" s="14" t="e">
        <f t="shared" si="6"/>
        <v>#REF!</v>
      </c>
      <c r="J134" s="16" t="e">
        <f t="shared" si="8"/>
        <v>#REF!</v>
      </c>
    </row>
    <row r="135" spans="1:10">
      <c r="A135" s="6" t="s">
        <v>78</v>
      </c>
      <c r="B135" s="5">
        <v>9.9</v>
      </c>
      <c r="C135" s="6">
        <v>488</v>
      </c>
      <c r="D135" s="7">
        <f>'3'!C60</f>
        <v>65.290000000000006</v>
      </c>
      <c r="E135" s="7" t="e">
        <f>'3'!#REF!</f>
        <v>#REF!</v>
      </c>
      <c r="F135" s="6" t="s">
        <v>76</v>
      </c>
      <c r="G135" s="11">
        <v>0.05</v>
      </c>
      <c r="H135" s="7">
        <f t="shared" si="7"/>
        <v>140.48053278688525</v>
      </c>
      <c r="I135" s="14" t="e">
        <f t="shared" si="6"/>
        <v>#REF!</v>
      </c>
      <c r="J135" s="16" t="e">
        <f t="shared" si="8"/>
        <v>#REF!</v>
      </c>
    </row>
    <row r="136" spans="1:10">
      <c r="A136" s="6" t="s">
        <v>78</v>
      </c>
      <c r="B136" s="5">
        <v>10.5</v>
      </c>
      <c r="C136" s="6">
        <v>560</v>
      </c>
      <c r="D136" s="7">
        <f>'3'!C61</f>
        <v>73.31</v>
      </c>
      <c r="E136" s="7" t="e">
        <f>'3'!#REF!</f>
        <v>#REF!</v>
      </c>
      <c r="F136" s="6" t="s">
        <v>76</v>
      </c>
      <c r="G136" s="11">
        <v>0.05</v>
      </c>
      <c r="H136" s="7">
        <f t="shared" si="7"/>
        <v>137.45625000000004</v>
      </c>
      <c r="I136" s="14" t="e">
        <f t="shared" si="6"/>
        <v>#REF!</v>
      </c>
      <c r="J136" s="16" t="e">
        <f t="shared" si="8"/>
        <v>#REF!</v>
      </c>
    </row>
    <row r="137" spans="1:10">
      <c r="A137" s="6" t="s">
        <v>78</v>
      </c>
      <c r="B137" s="5">
        <v>11.5</v>
      </c>
      <c r="C137" s="6">
        <v>637</v>
      </c>
      <c r="D137" s="7">
        <f>'3'!C62</f>
        <v>80.540000000000006</v>
      </c>
      <c r="E137" s="7" t="e">
        <f>'3'!#REF!</f>
        <v>#REF!</v>
      </c>
      <c r="F137" s="6" t="s">
        <v>76</v>
      </c>
      <c r="G137" s="11">
        <v>0</v>
      </c>
      <c r="H137" s="7">
        <f t="shared" si="7"/>
        <v>126.43642072213501</v>
      </c>
      <c r="I137" s="14" t="e">
        <f t="shared" si="6"/>
        <v>#REF!</v>
      </c>
      <c r="J137" s="16" t="e">
        <f t="shared" si="8"/>
        <v>#REF!</v>
      </c>
    </row>
    <row r="138" spans="1:10">
      <c r="A138" s="6" t="s">
        <v>78</v>
      </c>
      <c r="B138" s="5">
        <v>12</v>
      </c>
      <c r="C138" s="6">
        <v>719</v>
      </c>
      <c r="D138" s="7">
        <f>'3'!C63</f>
        <v>91.98</v>
      </c>
      <c r="E138" s="7" t="e">
        <f>'3'!#REF!</f>
        <v>#REF!</v>
      </c>
      <c r="F138" s="6" t="s">
        <v>76</v>
      </c>
      <c r="G138" s="11">
        <v>0</v>
      </c>
      <c r="H138" s="7">
        <f t="shared" si="7"/>
        <v>127.92767732962449</v>
      </c>
      <c r="I138" s="14" t="e">
        <f t="shared" si="6"/>
        <v>#REF!</v>
      </c>
      <c r="J138" s="16" t="e">
        <f t="shared" si="8"/>
        <v>#REF!</v>
      </c>
    </row>
    <row r="139" spans="1:10">
      <c r="A139" s="6" t="s">
        <v>78</v>
      </c>
      <c r="B139" s="5">
        <v>12.5</v>
      </c>
      <c r="C139" s="6">
        <v>806</v>
      </c>
      <c r="D139" s="7">
        <f>'3'!C64</f>
        <v>98.71</v>
      </c>
      <c r="E139" s="7" t="e">
        <f>'3'!#REF!</f>
        <v>#REF!</v>
      </c>
      <c r="F139" s="6" t="s">
        <v>76</v>
      </c>
      <c r="G139" s="11">
        <v>0.09</v>
      </c>
      <c r="H139" s="7">
        <f t="shared" si="7"/>
        <v>133.49119106699752</v>
      </c>
      <c r="I139" s="14" t="e">
        <f t="shared" si="6"/>
        <v>#REF!</v>
      </c>
      <c r="J139" s="16" t="e">
        <f t="shared" si="8"/>
        <v>#REF!</v>
      </c>
    </row>
    <row r="140" spans="1:10">
      <c r="A140" s="6" t="s">
        <v>78</v>
      </c>
      <c r="B140" s="5">
        <v>14</v>
      </c>
      <c r="C140" s="6">
        <v>993.6</v>
      </c>
      <c r="D140" s="7">
        <f>'3'!C65</f>
        <v>104.01</v>
      </c>
      <c r="E140" s="7" t="e">
        <f>'3'!#REF!</f>
        <v>#REF!</v>
      </c>
      <c r="F140" s="6" t="s">
        <v>76</v>
      </c>
      <c r="G140" s="11">
        <v>0.09</v>
      </c>
      <c r="H140" s="7">
        <f t="shared" si="7"/>
        <v>114.10114734299519</v>
      </c>
      <c r="I140" s="14" t="e">
        <f t="shared" si="6"/>
        <v>#REF!</v>
      </c>
      <c r="J140" s="16" t="e">
        <f t="shared" si="8"/>
        <v>#REF!</v>
      </c>
    </row>
    <row r="141" spans="1:10">
      <c r="A141" s="6" t="s">
        <v>78</v>
      </c>
      <c r="B141" s="5">
        <v>15.5</v>
      </c>
      <c r="C141" s="6">
        <v>1200</v>
      </c>
      <c r="D141" s="7">
        <f>'3'!C66</f>
        <v>124.98</v>
      </c>
      <c r="E141" s="7" t="e">
        <f>'3'!#REF!</f>
        <v>#REF!</v>
      </c>
      <c r="F141" s="6" t="s">
        <v>76</v>
      </c>
      <c r="G141" s="11">
        <v>0.09</v>
      </c>
      <c r="H141" s="7">
        <f t="shared" si="7"/>
        <v>113.52350000000001</v>
      </c>
      <c r="I141" s="14" t="e">
        <f t="shared" si="6"/>
        <v>#REF!</v>
      </c>
      <c r="J141" s="16" t="e">
        <f t="shared" si="8"/>
        <v>#REF!</v>
      </c>
    </row>
    <row r="142" spans="1:10">
      <c r="A142" s="6" t="s">
        <v>78</v>
      </c>
      <c r="B142" s="5">
        <v>17</v>
      </c>
      <c r="C142" s="6">
        <v>1425</v>
      </c>
      <c r="D142" s="7">
        <f>'3'!C67</f>
        <v>134.91999999999999</v>
      </c>
      <c r="E142" s="7" t="e">
        <f>'3'!#REF!</f>
        <v>#REF!</v>
      </c>
      <c r="F142" s="6" t="s">
        <v>76</v>
      </c>
      <c r="G142" s="11">
        <v>0.09</v>
      </c>
      <c r="H142" s="7">
        <f t="shared" si="7"/>
        <v>103.2019649122807</v>
      </c>
      <c r="I142" s="14" t="e">
        <f t="shared" si="6"/>
        <v>#REF!</v>
      </c>
      <c r="J142" s="16" t="e">
        <f t="shared" si="8"/>
        <v>#REF!</v>
      </c>
    </row>
    <row r="143" spans="1:10">
      <c r="A143" s="6" t="s">
        <v>78</v>
      </c>
      <c r="B143" s="5">
        <v>18.5</v>
      </c>
      <c r="C143" s="6">
        <v>1685</v>
      </c>
      <c r="D143" s="7">
        <f>'3'!C68</f>
        <v>158.56</v>
      </c>
      <c r="E143" s="7" t="e">
        <f>'3'!#REF!</f>
        <v>#REF!</v>
      </c>
      <c r="F143" s="6" t="s">
        <v>76</v>
      </c>
      <c r="G143" s="11">
        <v>0.03</v>
      </c>
      <c r="H143" s="7">
        <f t="shared" si="7"/>
        <v>96.923916913946584</v>
      </c>
      <c r="I143" s="14" t="e">
        <f t="shared" si="6"/>
        <v>#REF!</v>
      </c>
      <c r="J143" s="16" t="e">
        <f t="shared" si="8"/>
        <v>#REF!</v>
      </c>
    </row>
    <row r="144" spans="1:10">
      <c r="A144" s="6" t="s">
        <v>78</v>
      </c>
      <c r="B144" s="5">
        <v>20</v>
      </c>
      <c r="C144" s="6">
        <v>1955</v>
      </c>
      <c r="D144" s="7">
        <f>'3'!C69</f>
        <v>186.48</v>
      </c>
      <c r="E144" s="7" t="e">
        <f>'3'!#REF!</f>
        <v>#REF!</v>
      </c>
      <c r="F144" s="6" t="s">
        <v>76</v>
      </c>
      <c r="G144" s="11">
        <v>0.1</v>
      </c>
      <c r="H144" s="7">
        <f t="shared" si="7"/>
        <v>104.92480818414323</v>
      </c>
      <c r="I144" s="14" t="e">
        <f t="shared" si="6"/>
        <v>#REF!</v>
      </c>
      <c r="J144" s="16" t="e">
        <f t="shared" si="8"/>
        <v>#REF!</v>
      </c>
    </row>
    <row r="145" spans="1:10">
      <c r="A145" s="6" t="s">
        <v>78</v>
      </c>
      <c r="B145" s="5">
        <v>21</v>
      </c>
      <c r="C145" s="6">
        <v>2240</v>
      </c>
      <c r="D145" s="7">
        <f>'3'!C70</f>
        <v>209.84</v>
      </c>
      <c r="E145" s="7" t="e">
        <f>'3'!#REF!</f>
        <v>#REF!</v>
      </c>
      <c r="F145" s="6" t="s">
        <v>76</v>
      </c>
      <c r="G145" s="11">
        <v>0.05</v>
      </c>
      <c r="H145" s="7">
        <f t="shared" si="7"/>
        <v>98.362500000000011</v>
      </c>
      <c r="I145" s="14" t="e">
        <f t="shared" si="6"/>
        <v>#REF!</v>
      </c>
      <c r="J145" s="16" t="e">
        <f t="shared" si="8"/>
        <v>#REF!</v>
      </c>
    </row>
    <row r="146" spans="1:10">
      <c r="A146" s="6" t="s">
        <v>78</v>
      </c>
      <c r="B146" s="5">
        <v>22.5</v>
      </c>
      <c r="C146" s="6">
        <v>2550</v>
      </c>
      <c r="D146" s="7">
        <f>'3'!C71</f>
        <v>225.71</v>
      </c>
      <c r="E146" s="7" t="e">
        <f>'3'!#REF!</f>
        <v>#REF!</v>
      </c>
      <c r="F146" s="6" t="s">
        <v>76</v>
      </c>
      <c r="G146" s="11">
        <v>0.09</v>
      </c>
      <c r="H146" s="7">
        <f t="shared" si="7"/>
        <v>96.479960784313747</v>
      </c>
      <c r="I146" s="14" t="e">
        <f t="shared" si="6"/>
        <v>#REF!</v>
      </c>
      <c r="J146" s="16" t="e">
        <f t="shared" si="8"/>
        <v>#REF!</v>
      </c>
    </row>
    <row r="147" spans="1:10">
      <c r="A147" s="6" t="s">
        <v>78</v>
      </c>
      <c r="B147" s="5">
        <v>27</v>
      </c>
      <c r="C147" s="6">
        <v>3590</v>
      </c>
      <c r="D147" s="7">
        <f>'3'!C72</f>
        <v>255.37</v>
      </c>
      <c r="E147" s="7" t="e">
        <f>'3'!#REF!</f>
        <v>#REF!</v>
      </c>
      <c r="F147" s="6" t="s">
        <v>76</v>
      </c>
      <c r="G147" s="11">
        <v>0.1</v>
      </c>
      <c r="H147" s="7">
        <f t="shared" si="7"/>
        <v>78.247075208913657</v>
      </c>
      <c r="I147" s="14" t="e">
        <f t="shared" si="6"/>
        <v>#REF!</v>
      </c>
      <c r="J147" s="16" t="e">
        <f t="shared" si="8"/>
        <v>#REF!</v>
      </c>
    </row>
    <row r="148" spans="1:10">
      <c r="A148" s="6" t="s">
        <v>79</v>
      </c>
      <c r="B148" s="5">
        <v>1.9</v>
      </c>
      <c r="C148" s="6">
        <v>14.3</v>
      </c>
      <c r="D148" s="7">
        <f>'4'!C6</f>
        <v>6.92</v>
      </c>
      <c r="E148" s="7" t="e">
        <f>'4'!#REF!</f>
        <v>#REF!</v>
      </c>
      <c r="F148" s="6" t="s">
        <v>72</v>
      </c>
      <c r="G148" s="11"/>
      <c r="H148" s="7">
        <f t="shared" si="7"/>
        <v>483.91608391608389</v>
      </c>
      <c r="I148" s="14" t="e">
        <f t="shared" si="6"/>
        <v>#REF!</v>
      </c>
      <c r="J148" s="16" t="e">
        <f t="shared" si="8"/>
        <v>#REF!</v>
      </c>
    </row>
    <row r="149" spans="1:10">
      <c r="A149" s="6" t="s">
        <v>79</v>
      </c>
      <c r="B149" s="5">
        <v>2</v>
      </c>
      <c r="C149" s="6">
        <v>17.3</v>
      </c>
      <c r="D149" s="7">
        <f>'4'!C7</f>
        <v>7.86</v>
      </c>
      <c r="E149" s="7" t="e">
        <f>'4'!#REF!</f>
        <v>#REF!</v>
      </c>
      <c r="F149" s="6" t="s">
        <v>72</v>
      </c>
      <c r="G149" s="11"/>
      <c r="H149" s="7">
        <f t="shared" si="7"/>
        <v>454.33526011560696</v>
      </c>
      <c r="I149" s="14" t="e">
        <f t="shared" si="6"/>
        <v>#REF!</v>
      </c>
      <c r="J149" s="16" t="e">
        <f t="shared" si="8"/>
        <v>#REF!</v>
      </c>
    </row>
    <row r="150" spans="1:10">
      <c r="A150" s="6" t="s">
        <v>79</v>
      </c>
      <c r="B150" s="5">
        <v>2.2000000000000002</v>
      </c>
      <c r="C150" s="6">
        <v>20.6</v>
      </c>
      <c r="D150" s="7">
        <f>'4'!C8</f>
        <v>9.0500000000000007</v>
      </c>
      <c r="E150" s="7" t="e">
        <f>'4'!#REF!</f>
        <v>#REF!</v>
      </c>
      <c r="F150" s="6" t="s">
        <v>72</v>
      </c>
      <c r="G150" s="11"/>
      <c r="H150" s="7">
        <f t="shared" si="7"/>
        <v>439.32038834951459</v>
      </c>
      <c r="I150" s="14" t="e">
        <f t="shared" si="6"/>
        <v>#REF!</v>
      </c>
      <c r="J150" s="16" t="e">
        <f t="shared" si="8"/>
        <v>#REF!</v>
      </c>
    </row>
    <row r="151" spans="1:10">
      <c r="A151" s="6" t="s">
        <v>79</v>
      </c>
      <c r="B151" s="5">
        <v>2.4</v>
      </c>
      <c r="C151" s="6">
        <v>24.2</v>
      </c>
      <c r="D151" s="7">
        <f>'4'!C9</f>
        <v>9.77</v>
      </c>
      <c r="E151" s="7" t="e">
        <f>'4'!#REF!</f>
        <v>#REF!</v>
      </c>
      <c r="F151" s="6" t="s">
        <v>72</v>
      </c>
      <c r="G151" s="11"/>
      <c r="H151" s="7">
        <f t="shared" si="7"/>
        <v>403.71900826446284</v>
      </c>
      <c r="I151" s="14" t="e">
        <f t="shared" si="6"/>
        <v>#REF!</v>
      </c>
      <c r="J151" s="16" t="e">
        <f t="shared" si="8"/>
        <v>#REF!</v>
      </c>
    </row>
    <row r="152" spans="1:10">
      <c r="A152" s="6" t="s">
        <v>79</v>
      </c>
      <c r="B152" s="5">
        <v>2.6</v>
      </c>
      <c r="C152" s="6">
        <v>28</v>
      </c>
      <c r="D152" s="7">
        <f>'4'!C10</f>
        <v>11.2</v>
      </c>
      <c r="E152" s="7" t="e">
        <f>'4'!#REF!</f>
        <v>#REF!</v>
      </c>
      <c r="F152" s="6" t="s">
        <v>72</v>
      </c>
      <c r="G152" s="11"/>
      <c r="H152" s="7">
        <f t="shared" si="7"/>
        <v>399.99999999999994</v>
      </c>
      <c r="I152" s="14" t="e">
        <f t="shared" si="6"/>
        <v>#REF!</v>
      </c>
      <c r="J152" s="16" t="e">
        <f t="shared" si="8"/>
        <v>#REF!</v>
      </c>
    </row>
    <row r="153" spans="1:10">
      <c r="A153" s="6" t="s">
        <v>79</v>
      </c>
      <c r="B153" s="5">
        <v>2.8</v>
      </c>
      <c r="C153" s="6">
        <v>32</v>
      </c>
      <c r="D153" s="7">
        <f>'4'!C11</f>
        <v>12.39</v>
      </c>
      <c r="E153" s="7" t="e">
        <f>'4'!#REF!</f>
        <v>#REF!</v>
      </c>
      <c r="F153" s="6" t="s">
        <v>72</v>
      </c>
      <c r="G153" s="11"/>
      <c r="H153" s="7">
        <f t="shared" si="7"/>
        <v>387.1875</v>
      </c>
      <c r="I153" s="14" t="e">
        <f t="shared" si="6"/>
        <v>#REF!</v>
      </c>
      <c r="J153" s="16" t="e">
        <f t="shared" si="8"/>
        <v>#REF!</v>
      </c>
    </row>
    <row r="154" spans="1:10">
      <c r="A154" s="6" t="s">
        <v>79</v>
      </c>
      <c r="B154" s="5">
        <v>3.1</v>
      </c>
      <c r="C154" s="6">
        <v>41.1</v>
      </c>
      <c r="D154" s="7">
        <f>'4'!C12</f>
        <v>15.01</v>
      </c>
      <c r="E154" s="7" t="e">
        <f>'4'!#REF!</f>
        <v>#REF!</v>
      </c>
      <c r="F154" s="6" t="s">
        <v>72</v>
      </c>
      <c r="G154" s="11"/>
      <c r="H154" s="7">
        <f t="shared" si="7"/>
        <v>365.20681265206809</v>
      </c>
      <c r="I154" s="14" t="e">
        <f t="shared" si="6"/>
        <v>#REF!</v>
      </c>
      <c r="J154" s="16" t="e">
        <f t="shared" si="8"/>
        <v>#REF!</v>
      </c>
    </row>
    <row r="155" spans="1:10">
      <c r="A155" s="6" t="s">
        <v>79</v>
      </c>
      <c r="B155" s="5">
        <v>3.5</v>
      </c>
      <c r="C155" s="6">
        <v>51.2</v>
      </c>
      <c r="D155" s="7">
        <f>'4'!C13</f>
        <v>18.18</v>
      </c>
      <c r="E155" s="7" t="e">
        <f>'4'!#REF!</f>
        <v>#REF!</v>
      </c>
      <c r="F155" s="6" t="s">
        <v>72</v>
      </c>
      <c r="G155" s="11"/>
      <c r="H155" s="7">
        <f t="shared" si="7"/>
        <v>355.07812499999994</v>
      </c>
      <c r="I155" s="14" t="e">
        <f t="shared" si="6"/>
        <v>#REF!</v>
      </c>
      <c r="J155" s="16" t="e">
        <f t="shared" si="8"/>
        <v>#REF!</v>
      </c>
    </row>
    <row r="156" spans="1:10">
      <c r="A156" s="6" t="s">
        <v>79</v>
      </c>
      <c r="B156" s="5">
        <v>3.8</v>
      </c>
      <c r="C156" s="6">
        <v>58</v>
      </c>
      <c r="D156" s="7">
        <f>'4'!C14</f>
        <v>18.66</v>
      </c>
      <c r="E156" s="7" t="e">
        <f>'4'!#REF!</f>
        <v>#REF!</v>
      </c>
      <c r="F156" s="6" t="s">
        <v>72</v>
      </c>
      <c r="G156" s="11"/>
      <c r="H156" s="7">
        <f t="shared" si="7"/>
        <v>321.72413793103448</v>
      </c>
      <c r="I156" s="14" t="e">
        <f t="shared" si="6"/>
        <v>#REF!</v>
      </c>
      <c r="J156" s="16" t="e">
        <f t="shared" si="8"/>
        <v>#REF!</v>
      </c>
    </row>
    <row r="157" spans="1:10">
      <c r="A157" s="6" t="s">
        <v>79</v>
      </c>
      <c r="B157" s="5">
        <v>4.2</v>
      </c>
      <c r="C157" s="6">
        <v>72</v>
      </c>
      <c r="D157" s="7">
        <f>'4'!C15</f>
        <v>19.64</v>
      </c>
      <c r="E157" s="7" t="e">
        <f>'4'!#REF!</f>
        <v>#REF!</v>
      </c>
      <c r="F157" s="6" t="s">
        <v>72</v>
      </c>
      <c r="G157" s="11"/>
      <c r="H157" s="7">
        <f t="shared" si="7"/>
        <v>272.77777777777777</v>
      </c>
      <c r="I157" s="14" t="e">
        <f t="shared" si="6"/>
        <v>#REF!</v>
      </c>
      <c r="J157" s="16" t="e">
        <f t="shared" si="8"/>
        <v>#REF!</v>
      </c>
    </row>
    <row r="158" spans="1:10">
      <c r="A158" s="6" t="s">
        <v>79</v>
      </c>
      <c r="B158" s="5">
        <v>4.5999999999999996</v>
      </c>
      <c r="C158" s="6">
        <v>90</v>
      </c>
      <c r="D158" s="7">
        <f>'4'!C16</f>
        <v>21.14</v>
      </c>
      <c r="E158" s="7" t="e">
        <f>'4'!#REF!</f>
        <v>#REF!</v>
      </c>
      <c r="F158" s="6" t="s">
        <v>72</v>
      </c>
      <c r="G158" s="11"/>
      <c r="H158" s="7">
        <f t="shared" si="7"/>
        <v>234.88888888888889</v>
      </c>
      <c r="I158" s="14" t="e">
        <f t="shared" si="6"/>
        <v>#REF!</v>
      </c>
      <c r="J158" s="16" t="e">
        <f t="shared" si="8"/>
        <v>#REF!</v>
      </c>
    </row>
    <row r="159" spans="1:10">
      <c r="A159" s="6" t="s">
        <v>79</v>
      </c>
      <c r="B159" s="5">
        <v>5.6</v>
      </c>
      <c r="C159" s="6">
        <v>129</v>
      </c>
      <c r="D159" s="7">
        <f>'4'!C17</f>
        <v>26.18</v>
      </c>
      <c r="E159" s="7" t="e">
        <f>'4'!#REF!</f>
        <v>#REF!</v>
      </c>
      <c r="F159" s="6" t="s">
        <v>72</v>
      </c>
      <c r="G159" s="11"/>
      <c r="H159" s="7">
        <f t="shared" si="7"/>
        <v>202.94573643410851</v>
      </c>
      <c r="I159" s="14" t="e">
        <f t="shared" si="6"/>
        <v>#REF!</v>
      </c>
      <c r="J159" s="16" t="e">
        <f t="shared" si="8"/>
        <v>#REF!</v>
      </c>
    </row>
    <row r="160" spans="1:10">
      <c r="A160" s="6" t="s">
        <v>79</v>
      </c>
      <c r="B160" s="5">
        <v>6.4</v>
      </c>
      <c r="C160" s="6">
        <v>175</v>
      </c>
      <c r="D160" s="7">
        <f>'4'!C18</f>
        <v>32.520000000000003</v>
      </c>
      <c r="E160" s="7" t="e">
        <f>'4'!#REF!</f>
        <v>#REF!</v>
      </c>
      <c r="F160" s="6" t="s">
        <v>72</v>
      </c>
      <c r="G160" s="11"/>
      <c r="H160" s="7">
        <f t="shared" si="7"/>
        <v>185.82857142857145</v>
      </c>
      <c r="I160" s="14" t="e">
        <f t="shared" si="6"/>
        <v>#REF!</v>
      </c>
      <c r="J160" s="16" t="e">
        <f t="shared" si="8"/>
        <v>#REF!</v>
      </c>
    </row>
    <row r="161" spans="1:10">
      <c r="A161" s="6" t="s">
        <v>79</v>
      </c>
      <c r="B161" s="5">
        <v>7.4</v>
      </c>
      <c r="C161" s="6">
        <v>228</v>
      </c>
      <c r="D161" s="7">
        <f>'4'!C19</f>
        <v>36.75</v>
      </c>
      <c r="E161" s="7" t="e">
        <f>'4'!#REF!</f>
        <v>#REF!</v>
      </c>
      <c r="F161" s="6" t="s">
        <v>72</v>
      </c>
      <c r="G161" s="11">
        <v>0.1</v>
      </c>
      <c r="H161" s="7">
        <f t="shared" si="7"/>
        <v>177.30263157894737</v>
      </c>
      <c r="I161" s="14" t="e">
        <f t="shared" si="6"/>
        <v>#REF!</v>
      </c>
      <c r="J161" s="16" t="e">
        <f t="shared" si="8"/>
        <v>#REF!</v>
      </c>
    </row>
    <row r="162" spans="1:10">
      <c r="A162" s="6" t="s">
        <v>79</v>
      </c>
      <c r="B162" s="5">
        <v>8.1999999999999993</v>
      </c>
      <c r="C162" s="6">
        <v>288</v>
      </c>
      <c r="D162" s="7">
        <f>'4'!C20</f>
        <v>41.27</v>
      </c>
      <c r="E162" s="7" t="e">
        <f>'4'!#REF!</f>
        <v>#REF!</v>
      </c>
      <c r="F162" s="6" t="s">
        <v>72</v>
      </c>
      <c r="G162" s="11">
        <v>0.1</v>
      </c>
      <c r="H162" s="7">
        <f t="shared" si="7"/>
        <v>157.62847222222223</v>
      </c>
      <c r="I162" s="14" t="e">
        <f t="shared" si="6"/>
        <v>#REF!</v>
      </c>
      <c r="J162" s="16" t="e">
        <f t="shared" si="8"/>
        <v>#REF!</v>
      </c>
    </row>
    <row r="163" spans="1:10">
      <c r="A163" s="6" t="s">
        <v>79</v>
      </c>
      <c r="B163" s="5">
        <v>9.1999999999999993</v>
      </c>
      <c r="C163" s="6">
        <v>360</v>
      </c>
      <c r="D163" s="7">
        <f>'4'!C21</f>
        <v>47.38</v>
      </c>
      <c r="E163" s="7" t="e">
        <f>'4'!#REF!</f>
        <v>#REF!</v>
      </c>
      <c r="F163" s="6" t="s">
        <v>72</v>
      </c>
      <c r="G163" s="11">
        <v>0.1</v>
      </c>
      <c r="H163" s="7">
        <f t="shared" si="7"/>
        <v>144.77222222222224</v>
      </c>
      <c r="I163" s="14" t="e">
        <f t="shared" si="6"/>
        <v>#REF!</v>
      </c>
      <c r="J163" s="16" t="e">
        <f t="shared" si="8"/>
        <v>#REF!</v>
      </c>
    </row>
    <row r="164" spans="1:10">
      <c r="A164" s="6" t="s">
        <v>79</v>
      </c>
      <c r="B164" s="5">
        <v>10</v>
      </c>
      <c r="C164" s="6">
        <v>435</v>
      </c>
      <c r="D164" s="7">
        <f>'4'!C22</f>
        <v>53.14</v>
      </c>
      <c r="E164" s="7" t="e">
        <f>'4'!#REF!</f>
        <v>#REF!</v>
      </c>
      <c r="F164" s="6" t="s">
        <v>72</v>
      </c>
      <c r="G164" s="11">
        <v>0.1</v>
      </c>
      <c r="H164" s="7">
        <f t="shared" si="7"/>
        <v>134.37701149425288</v>
      </c>
      <c r="I164" s="14" t="e">
        <f t="shared" si="6"/>
        <v>#REF!</v>
      </c>
      <c r="J164" s="16" t="e">
        <f t="shared" si="8"/>
        <v>#REF!</v>
      </c>
    </row>
    <row r="165" spans="1:10">
      <c r="A165" s="6" t="s">
        <v>79</v>
      </c>
      <c r="B165" s="5">
        <v>11</v>
      </c>
      <c r="C165" s="6">
        <v>516</v>
      </c>
      <c r="D165" s="7">
        <f>'4'!C23</f>
        <v>62.81</v>
      </c>
      <c r="E165" s="7" t="e">
        <f>'4'!#REF!</f>
        <v>#REF!</v>
      </c>
      <c r="F165" s="6" t="s">
        <v>72</v>
      </c>
      <c r="G165" s="11">
        <v>0.1</v>
      </c>
      <c r="H165" s="7">
        <f t="shared" si="7"/>
        <v>133.89728682170542</v>
      </c>
      <c r="I165" s="14" t="e">
        <f t="shared" si="6"/>
        <v>#REF!</v>
      </c>
      <c r="J165" s="16" t="e">
        <f t="shared" si="8"/>
        <v>#REF!</v>
      </c>
    </row>
    <row r="166" spans="1:10">
      <c r="A166" s="6" t="s">
        <v>79</v>
      </c>
      <c r="B166" s="5">
        <v>12</v>
      </c>
      <c r="C166" s="6">
        <v>604</v>
      </c>
      <c r="D166" s="7">
        <f>'4'!C24</f>
        <v>75.42</v>
      </c>
      <c r="E166" s="7" t="e">
        <f>'4'!#REF!</f>
        <v>#REF!</v>
      </c>
      <c r="F166" s="6" t="s">
        <v>72</v>
      </c>
      <c r="G166" s="11">
        <v>0.1</v>
      </c>
      <c r="H166" s="7">
        <f t="shared" si="7"/>
        <v>137.35430463576159</v>
      </c>
      <c r="I166" s="14" t="e">
        <f t="shared" si="6"/>
        <v>#REF!</v>
      </c>
      <c r="J166" s="16" t="e">
        <f t="shared" si="8"/>
        <v>#REF!</v>
      </c>
    </row>
    <row r="167" spans="1:10">
      <c r="A167" s="6" t="s">
        <v>79</v>
      </c>
      <c r="B167" s="5">
        <v>13</v>
      </c>
      <c r="C167" s="6">
        <v>699.5</v>
      </c>
      <c r="D167" s="7">
        <f>'4'!C25</f>
        <v>83.31</v>
      </c>
      <c r="E167" s="7" t="e">
        <f>'4'!#REF!</f>
        <v>#REF!</v>
      </c>
      <c r="F167" s="6" t="s">
        <v>72</v>
      </c>
      <c r="G167" s="11">
        <v>0.1</v>
      </c>
      <c r="H167" s="7">
        <f t="shared" si="7"/>
        <v>131.00929235167976</v>
      </c>
      <c r="I167" s="14" t="e">
        <f t="shared" si="6"/>
        <v>#REF!</v>
      </c>
      <c r="J167" s="16" t="e">
        <f t="shared" si="8"/>
        <v>#REF!</v>
      </c>
    </row>
    <row r="168" spans="1:10">
      <c r="A168" s="6" t="s">
        <v>79</v>
      </c>
      <c r="B168" s="5">
        <v>14</v>
      </c>
      <c r="C168" s="6">
        <v>802</v>
      </c>
      <c r="D168" s="7">
        <f>'4'!C26</f>
        <v>91.87</v>
      </c>
      <c r="E168" s="7" t="e">
        <f>'4'!#REF!</f>
        <v>#REF!</v>
      </c>
      <c r="F168" s="6" t="s">
        <v>72</v>
      </c>
      <c r="G168" s="11">
        <v>0.1</v>
      </c>
      <c r="H168" s="7">
        <f t="shared" si="7"/>
        <v>126.0062344139651</v>
      </c>
      <c r="I168" s="14" t="e">
        <f t="shared" si="6"/>
        <v>#REF!</v>
      </c>
      <c r="J168" s="16" t="e">
        <f t="shared" si="8"/>
        <v>#REF!</v>
      </c>
    </row>
    <row r="169" spans="1:10">
      <c r="A169" s="6" t="s">
        <v>79</v>
      </c>
      <c r="B169" s="5">
        <v>15</v>
      </c>
      <c r="C169" s="6">
        <v>911</v>
      </c>
      <c r="D169" s="7">
        <f>'4'!C27</f>
        <v>101.07</v>
      </c>
      <c r="E169" s="7" t="e">
        <f>'4'!#REF!</f>
        <v>#REF!</v>
      </c>
      <c r="F169" s="6" t="s">
        <v>72</v>
      </c>
      <c r="G169" s="11">
        <v>0.1</v>
      </c>
      <c r="H169" s="7">
        <f t="shared" si="7"/>
        <v>122.0384193194292</v>
      </c>
      <c r="I169" s="14" t="e">
        <f t="shared" si="6"/>
        <v>#REF!</v>
      </c>
      <c r="J169" s="16" t="e">
        <f t="shared" si="8"/>
        <v>#REF!</v>
      </c>
    </row>
    <row r="170" spans="1:10">
      <c r="A170" s="6" t="s">
        <v>79</v>
      </c>
      <c r="B170" s="5">
        <v>15.5</v>
      </c>
      <c r="C170" s="6">
        <v>1030</v>
      </c>
      <c r="D170" s="7">
        <f>'4'!C28</f>
        <v>111.82</v>
      </c>
      <c r="E170" s="7" t="e">
        <f>'4'!#REF!</f>
        <v>#REF!</v>
      </c>
      <c r="F170" s="6" t="s">
        <v>72</v>
      </c>
      <c r="G170" s="11">
        <v>0.1</v>
      </c>
      <c r="H170" s="7">
        <f t="shared" si="7"/>
        <v>119.41941747572815</v>
      </c>
      <c r="I170" s="14" t="e">
        <f t="shared" si="6"/>
        <v>#REF!</v>
      </c>
      <c r="J170" s="16" t="e">
        <f t="shared" si="8"/>
        <v>#REF!</v>
      </c>
    </row>
    <row r="171" spans="1:10">
      <c r="A171" s="6" t="s">
        <v>79</v>
      </c>
      <c r="B171" s="5">
        <v>16.5</v>
      </c>
      <c r="C171" s="6">
        <v>1150</v>
      </c>
      <c r="D171" s="7">
        <f>'4'!C29</f>
        <v>121.95</v>
      </c>
      <c r="E171" s="7" t="e">
        <f>'4'!#REF!</f>
        <v>#REF!</v>
      </c>
      <c r="F171" s="6" t="s">
        <v>72</v>
      </c>
      <c r="G171" s="11">
        <v>0.1</v>
      </c>
      <c r="H171" s="7">
        <f t="shared" si="7"/>
        <v>116.64782608695654</v>
      </c>
      <c r="I171" s="14" t="e">
        <f t="shared" si="6"/>
        <v>#REF!</v>
      </c>
      <c r="J171" s="16" t="e">
        <f t="shared" si="8"/>
        <v>#REF!</v>
      </c>
    </row>
    <row r="172" spans="1:10">
      <c r="A172" s="6" t="s">
        <v>79</v>
      </c>
      <c r="B172" s="5">
        <v>18.5</v>
      </c>
      <c r="C172" s="6">
        <v>1441</v>
      </c>
      <c r="D172" s="7">
        <f>'4'!C30</f>
        <v>152.76</v>
      </c>
      <c r="E172" s="7" t="e">
        <f>'4'!#REF!</f>
        <v>#REF!</v>
      </c>
      <c r="F172" s="6" t="s">
        <v>72</v>
      </c>
      <c r="G172" s="11">
        <v>0.1</v>
      </c>
      <c r="H172" s="7">
        <f t="shared" si="7"/>
        <v>116.61068702290076</v>
      </c>
      <c r="I172" s="14" t="e">
        <f t="shared" si="6"/>
        <v>#REF!</v>
      </c>
      <c r="J172" s="16" t="e">
        <f t="shared" si="8"/>
        <v>#REF!</v>
      </c>
    </row>
    <row r="173" spans="1:10">
      <c r="A173" s="6" t="s">
        <v>79</v>
      </c>
      <c r="B173" s="5">
        <v>20</v>
      </c>
      <c r="C173" s="6">
        <v>1739</v>
      </c>
      <c r="D173" s="7">
        <f>'4'!C31</f>
        <v>183.61</v>
      </c>
      <c r="E173" s="7" t="e">
        <f>'4'!#REF!</f>
        <v>#REF!</v>
      </c>
      <c r="F173" s="6" t="s">
        <v>72</v>
      </c>
      <c r="G173" s="11">
        <v>0.1</v>
      </c>
      <c r="H173" s="7">
        <f t="shared" si="7"/>
        <v>116.14203565267397</v>
      </c>
      <c r="I173" s="14" t="e">
        <f t="shared" si="6"/>
        <v>#REF!</v>
      </c>
      <c r="J173" s="16" t="e">
        <f t="shared" si="8"/>
        <v>#REF!</v>
      </c>
    </row>
    <row r="174" spans="1:10">
      <c r="A174" s="6" t="s">
        <v>79</v>
      </c>
      <c r="B174" s="5">
        <v>22</v>
      </c>
      <c r="C174" s="6">
        <v>2065</v>
      </c>
      <c r="D174" s="7">
        <f>'4'!C32</f>
        <v>213.43</v>
      </c>
      <c r="E174" s="7" t="e">
        <f>'4'!#REF!</f>
        <v>#REF!</v>
      </c>
      <c r="F174" s="6" t="s">
        <v>72</v>
      </c>
      <c r="G174" s="11">
        <v>0.1</v>
      </c>
      <c r="H174" s="7">
        <f t="shared" si="7"/>
        <v>113.69152542372883</v>
      </c>
      <c r="I174" s="14" t="e">
        <f t="shared" si="6"/>
        <v>#REF!</v>
      </c>
      <c r="J174" s="16" t="e">
        <f t="shared" si="8"/>
        <v>#REF!</v>
      </c>
    </row>
    <row r="175" spans="1:10">
      <c r="A175" s="6" t="s">
        <v>79</v>
      </c>
      <c r="B175" s="5">
        <v>24</v>
      </c>
      <c r="C175" s="6">
        <v>2420</v>
      </c>
      <c r="D175" s="7">
        <f>'4'!C33</f>
        <v>244.66</v>
      </c>
      <c r="E175" s="7" t="e">
        <f>'4'!#REF!</f>
        <v>#REF!</v>
      </c>
      <c r="F175" s="6" t="s">
        <v>72</v>
      </c>
      <c r="G175" s="11">
        <v>0.1</v>
      </c>
      <c r="H175" s="7">
        <f t="shared" si="7"/>
        <v>111.20909090909092</v>
      </c>
      <c r="I175" s="14" t="e">
        <f t="shared" si="6"/>
        <v>#REF!</v>
      </c>
      <c r="J175" s="16" t="e">
        <f t="shared" si="8"/>
        <v>#REF!</v>
      </c>
    </row>
    <row r="176" spans="1:10">
      <c r="A176" s="6" t="s">
        <v>79</v>
      </c>
      <c r="B176" s="5">
        <v>26</v>
      </c>
      <c r="C176" s="6">
        <v>2800</v>
      </c>
      <c r="D176" s="7">
        <f>'4'!C34</f>
        <v>279.31</v>
      </c>
      <c r="E176" s="7" t="e">
        <f>'4'!#REF!</f>
        <v>#REF!</v>
      </c>
      <c r="F176" s="6" t="s">
        <v>72</v>
      </c>
      <c r="G176" s="11">
        <v>0.1</v>
      </c>
      <c r="H176" s="7">
        <f t="shared" si="7"/>
        <v>109.72892857142858</v>
      </c>
      <c r="I176" s="14" t="e">
        <f t="shared" si="6"/>
        <v>#REF!</v>
      </c>
      <c r="J176" s="16" t="e">
        <f t="shared" si="8"/>
        <v>#REF!</v>
      </c>
    </row>
    <row r="177" spans="1:10">
      <c r="A177" s="6" t="s">
        <v>79</v>
      </c>
      <c r="B177" s="5">
        <v>27.5</v>
      </c>
      <c r="C177" s="6">
        <v>3210</v>
      </c>
      <c r="D177" s="7">
        <f>'4'!C35</f>
        <v>314.99</v>
      </c>
      <c r="E177" s="7" t="e">
        <f>'4'!#REF!</f>
        <v>#REF!</v>
      </c>
      <c r="F177" s="6" t="s">
        <v>72</v>
      </c>
      <c r="G177" s="11">
        <v>0.1</v>
      </c>
      <c r="H177" s="7">
        <f t="shared" si="7"/>
        <v>107.94049844236761</v>
      </c>
      <c r="I177" s="14" t="e">
        <f t="shared" si="6"/>
        <v>#REF!</v>
      </c>
      <c r="J177" s="16" t="e">
        <f t="shared" si="8"/>
        <v>#REF!</v>
      </c>
    </row>
    <row r="178" spans="1:10">
      <c r="A178" s="6" t="s">
        <v>80</v>
      </c>
      <c r="B178" s="5">
        <v>3.1</v>
      </c>
      <c r="C178" s="6">
        <v>37.799999999999997</v>
      </c>
      <c r="D178" s="7">
        <f>'4'!C42</f>
        <v>20.99</v>
      </c>
      <c r="E178" s="7" t="e">
        <f>'4'!#REF!</f>
        <v>#REF!</v>
      </c>
      <c r="F178" s="6" t="s">
        <v>72</v>
      </c>
      <c r="G178" s="11">
        <v>0.1</v>
      </c>
      <c r="H178" s="7">
        <f t="shared" si="7"/>
        <v>610.82010582010582</v>
      </c>
      <c r="I178" s="14" t="e">
        <f t="shared" si="6"/>
        <v>#REF!</v>
      </c>
      <c r="J178" s="16" t="e">
        <f t="shared" si="8"/>
        <v>#REF!</v>
      </c>
    </row>
    <row r="179" spans="1:10">
      <c r="A179" s="6" t="s">
        <v>80</v>
      </c>
      <c r="B179" s="5">
        <v>3.4</v>
      </c>
      <c r="C179" s="6">
        <v>45.7</v>
      </c>
      <c r="D179" s="7">
        <f>'4'!C43</f>
        <v>21.61</v>
      </c>
      <c r="E179" s="7" t="e">
        <f>'4'!#REF!</f>
        <v>#REF!</v>
      </c>
      <c r="F179" s="6" t="s">
        <v>72</v>
      </c>
      <c r="G179" s="11">
        <v>0.1</v>
      </c>
      <c r="H179" s="7">
        <f t="shared" si="7"/>
        <v>520.15317286652078</v>
      </c>
      <c r="I179" s="14" t="e">
        <f t="shared" si="6"/>
        <v>#REF!</v>
      </c>
      <c r="J179" s="16" t="e">
        <f t="shared" si="8"/>
        <v>#REF!</v>
      </c>
    </row>
    <row r="180" spans="1:10">
      <c r="A180" s="6" t="s">
        <v>80</v>
      </c>
      <c r="B180" s="5">
        <v>3.7</v>
      </c>
      <c r="C180" s="6">
        <v>54.4</v>
      </c>
      <c r="D180" s="7">
        <f>'4'!C44</f>
        <v>22.17</v>
      </c>
      <c r="E180" s="7" t="e">
        <f>'4'!#REF!</f>
        <v>#REF!</v>
      </c>
      <c r="F180" s="6" t="s">
        <v>72</v>
      </c>
      <c r="G180" s="11">
        <v>0.1</v>
      </c>
      <c r="H180" s="7">
        <f t="shared" si="7"/>
        <v>448.29044117647067</v>
      </c>
      <c r="I180" s="14" t="e">
        <f t="shared" si="6"/>
        <v>#REF!</v>
      </c>
      <c r="J180" s="16" t="e">
        <f t="shared" si="8"/>
        <v>#REF!</v>
      </c>
    </row>
    <row r="181" spans="1:10">
      <c r="A181" s="6" t="s">
        <v>80</v>
      </c>
      <c r="B181" s="5">
        <v>4</v>
      </c>
      <c r="C181" s="6">
        <v>63.9</v>
      </c>
      <c r="D181" s="7">
        <f>'4'!C45</f>
        <v>22.71</v>
      </c>
      <c r="E181" s="7" t="e">
        <f>'4'!#REF!</f>
        <v>#REF!</v>
      </c>
      <c r="F181" s="6" t="s">
        <v>72</v>
      </c>
      <c r="G181" s="11">
        <v>0.1</v>
      </c>
      <c r="H181" s="7">
        <f t="shared" si="7"/>
        <v>390.93896713615027</v>
      </c>
      <c r="I181" s="14" t="e">
        <f t="shared" si="6"/>
        <v>#REF!</v>
      </c>
      <c r="J181" s="16" t="e">
        <f t="shared" si="8"/>
        <v>#REF!</v>
      </c>
    </row>
    <row r="182" spans="1:10">
      <c r="A182" s="6" t="s">
        <v>80</v>
      </c>
      <c r="B182" s="5">
        <v>4.3</v>
      </c>
      <c r="C182" s="6">
        <v>74.099999999999994</v>
      </c>
      <c r="D182" s="7">
        <f>'4'!C46</f>
        <v>23.38</v>
      </c>
      <c r="E182" s="7" t="e">
        <f>'4'!#REF!</f>
        <v>#REF!</v>
      </c>
      <c r="F182" s="6" t="s">
        <v>72</v>
      </c>
      <c r="G182" s="11">
        <v>0.1</v>
      </c>
      <c r="H182" s="7">
        <f t="shared" si="7"/>
        <v>347.07152496626179</v>
      </c>
      <c r="I182" s="14" t="e">
        <f t="shared" si="6"/>
        <v>#REF!</v>
      </c>
      <c r="J182" s="16" t="e">
        <f t="shared" si="8"/>
        <v>#REF!</v>
      </c>
    </row>
    <row r="183" spans="1:10">
      <c r="A183" s="6" t="s">
        <v>80</v>
      </c>
      <c r="B183" s="5">
        <v>4.5999999999999996</v>
      </c>
      <c r="C183" s="6">
        <v>85</v>
      </c>
      <c r="D183" s="7">
        <f>'4'!C47</f>
        <v>24.23</v>
      </c>
      <c r="E183" s="7" t="e">
        <f>'4'!#REF!</f>
        <v>#REF!</v>
      </c>
      <c r="F183" s="6" t="s">
        <v>72</v>
      </c>
      <c r="G183" s="11">
        <v>0.1</v>
      </c>
      <c r="H183" s="7">
        <f t="shared" si="7"/>
        <v>313.564705882353</v>
      </c>
      <c r="I183" s="14" t="e">
        <f t="shared" si="6"/>
        <v>#REF!</v>
      </c>
      <c r="J183" s="16" t="e">
        <f t="shared" si="8"/>
        <v>#REF!</v>
      </c>
    </row>
    <row r="184" spans="1:10">
      <c r="A184" s="6" t="s">
        <v>80</v>
      </c>
      <c r="B184" s="5">
        <v>5.2</v>
      </c>
      <c r="C184" s="6">
        <v>109</v>
      </c>
      <c r="D184" s="7">
        <f>'4'!C48</f>
        <v>24.53</v>
      </c>
      <c r="E184" s="7" t="e">
        <f>'4'!#REF!</f>
        <v>#REF!</v>
      </c>
      <c r="F184" s="6" t="s">
        <v>72</v>
      </c>
      <c r="G184" s="11">
        <v>0.1</v>
      </c>
      <c r="H184" s="7">
        <f t="shared" si="7"/>
        <v>247.55045871559636</v>
      </c>
      <c r="I184" s="14" t="e">
        <f t="shared" si="6"/>
        <v>#REF!</v>
      </c>
      <c r="J184" s="16" t="e">
        <f t="shared" si="8"/>
        <v>#REF!</v>
      </c>
    </row>
    <row r="185" spans="1:10">
      <c r="A185" s="6" t="s">
        <v>80</v>
      </c>
      <c r="B185" s="5">
        <v>5.8</v>
      </c>
      <c r="C185" s="6">
        <v>136.5</v>
      </c>
      <c r="D185" s="7">
        <f>'4'!C49</f>
        <v>25.38</v>
      </c>
      <c r="E185" s="7" t="e">
        <f>'4'!#REF!</f>
        <v>#REF!</v>
      </c>
      <c r="F185" s="6" t="s">
        <v>72</v>
      </c>
      <c r="G185" s="11">
        <v>0.1</v>
      </c>
      <c r="H185" s="7">
        <f t="shared" si="7"/>
        <v>204.52747252747255</v>
      </c>
      <c r="I185" s="14" t="e">
        <f t="shared" si="6"/>
        <v>#REF!</v>
      </c>
      <c r="J185" s="16" t="e">
        <f t="shared" si="8"/>
        <v>#REF!</v>
      </c>
    </row>
    <row r="186" spans="1:10">
      <c r="A186" s="6" t="s">
        <v>80</v>
      </c>
      <c r="B186" s="5">
        <v>6.2</v>
      </c>
      <c r="C186" s="6">
        <v>152</v>
      </c>
      <c r="D186" s="7">
        <f>'4'!C50</f>
        <v>25.96</v>
      </c>
      <c r="E186" s="7" t="e">
        <f>'4'!#REF!</f>
        <v>#REF!</v>
      </c>
      <c r="F186" s="6" t="s">
        <v>72</v>
      </c>
      <c r="G186" s="11">
        <v>0.1</v>
      </c>
      <c r="H186" s="7">
        <f t="shared" si="7"/>
        <v>187.86842105263159</v>
      </c>
      <c r="I186" s="14" t="e">
        <f t="shared" si="6"/>
        <v>#REF!</v>
      </c>
      <c r="J186" s="16" t="e">
        <f t="shared" si="8"/>
        <v>#REF!</v>
      </c>
    </row>
    <row r="187" spans="1:10">
      <c r="A187" s="6" t="s">
        <v>80</v>
      </c>
      <c r="B187" s="5">
        <v>7.6</v>
      </c>
      <c r="C187" s="6">
        <v>237</v>
      </c>
      <c r="D187" s="7">
        <f>'4'!C51</f>
        <v>40.590000000000003</v>
      </c>
      <c r="E187" s="7" t="e">
        <f>'4'!#REF!</f>
        <v>#REF!</v>
      </c>
      <c r="F187" s="6" t="s">
        <v>72</v>
      </c>
      <c r="G187" s="11">
        <v>0.1</v>
      </c>
      <c r="H187" s="7">
        <f t="shared" si="7"/>
        <v>188.39240506329116</v>
      </c>
      <c r="I187" s="14" t="e">
        <f t="shared" si="6"/>
        <v>#REF!</v>
      </c>
      <c r="J187" s="16" t="e">
        <f t="shared" si="8"/>
        <v>#REF!</v>
      </c>
    </row>
    <row r="188" spans="1:10">
      <c r="A188" s="6" t="s">
        <v>80</v>
      </c>
      <c r="B188" s="5">
        <v>8.4</v>
      </c>
      <c r="C188" s="6">
        <v>286.5</v>
      </c>
      <c r="D188" s="7">
        <f>'4'!C52</f>
        <v>42.69</v>
      </c>
      <c r="E188" s="7" t="e">
        <f>'4'!#REF!</f>
        <v>#REF!</v>
      </c>
      <c r="F188" s="6" t="s">
        <v>72</v>
      </c>
      <c r="G188" s="11">
        <v>0.1</v>
      </c>
      <c r="H188" s="7">
        <f t="shared" si="7"/>
        <v>163.9057591623037</v>
      </c>
      <c r="I188" s="14" t="e">
        <f t="shared" si="6"/>
        <v>#REF!</v>
      </c>
      <c r="J188" s="16" t="e">
        <f t="shared" si="8"/>
        <v>#REF!</v>
      </c>
    </row>
    <row r="189" spans="1:10">
      <c r="A189" s="6" t="s">
        <v>80</v>
      </c>
      <c r="B189" s="5">
        <v>9.1999999999999993</v>
      </c>
      <c r="C189" s="6">
        <v>340.5</v>
      </c>
      <c r="D189" s="7">
        <f>'4'!C53</f>
        <v>50.04</v>
      </c>
      <c r="E189" s="7" t="e">
        <f>'4'!#REF!</f>
        <v>#REF!</v>
      </c>
      <c r="F189" s="6" t="s">
        <v>72</v>
      </c>
      <c r="G189" s="11">
        <v>0.1</v>
      </c>
      <c r="H189" s="7">
        <f t="shared" si="7"/>
        <v>161.65638766519825</v>
      </c>
      <c r="I189" s="14" t="e">
        <f t="shared" si="6"/>
        <v>#REF!</v>
      </c>
      <c r="J189" s="16" t="e">
        <f t="shared" si="8"/>
        <v>#REF!</v>
      </c>
    </row>
    <row r="190" spans="1:10">
      <c r="A190" s="6" t="s">
        <v>80</v>
      </c>
      <c r="B190" s="5">
        <v>9.9</v>
      </c>
      <c r="C190" s="6">
        <v>399.5</v>
      </c>
      <c r="D190" s="7">
        <f>'4'!C54</f>
        <v>57.32</v>
      </c>
      <c r="E190" s="7" t="e">
        <f>'4'!#REF!</f>
        <v>#REF!</v>
      </c>
      <c r="F190" s="6" t="s">
        <v>72</v>
      </c>
      <c r="G190" s="11">
        <v>0.1</v>
      </c>
      <c r="H190" s="7">
        <f t="shared" si="7"/>
        <v>157.82728410513144</v>
      </c>
      <c r="I190" s="14" t="e">
        <f t="shared" si="6"/>
        <v>#REF!</v>
      </c>
      <c r="J190" s="16" t="e">
        <f t="shared" si="8"/>
        <v>#REF!</v>
      </c>
    </row>
    <row r="191" spans="1:10">
      <c r="A191" s="6" t="s">
        <v>80</v>
      </c>
      <c r="B191" s="5">
        <v>10.5</v>
      </c>
      <c r="C191" s="6">
        <v>465</v>
      </c>
      <c r="D191" s="7">
        <f>'4'!C55</f>
        <v>63.45</v>
      </c>
      <c r="E191" s="7" t="e">
        <f>'4'!#REF!</f>
        <v>#REF!</v>
      </c>
      <c r="F191" s="6" t="s">
        <v>72</v>
      </c>
      <c r="G191" s="11">
        <v>0.1</v>
      </c>
      <c r="H191" s="7">
        <f t="shared" si="7"/>
        <v>150.09677419354838</v>
      </c>
      <c r="I191" s="14" t="e">
        <f t="shared" si="6"/>
        <v>#REF!</v>
      </c>
      <c r="J191" s="16" t="e">
        <f t="shared" si="8"/>
        <v>#REF!</v>
      </c>
    </row>
    <row r="192" spans="1:10">
      <c r="A192" s="6" t="s">
        <v>80</v>
      </c>
      <c r="B192" s="5">
        <v>12</v>
      </c>
      <c r="C192" s="6">
        <v>604</v>
      </c>
      <c r="D192" s="7">
        <f>'4'!C56</f>
        <v>76.400000000000006</v>
      </c>
      <c r="E192" s="7" t="e">
        <f>'4'!#REF!</f>
        <v>#REF!</v>
      </c>
      <c r="F192" s="6" t="s">
        <v>72</v>
      </c>
      <c r="G192" s="11">
        <v>0.1</v>
      </c>
      <c r="H192" s="7">
        <f t="shared" si="7"/>
        <v>139.13907284768212</v>
      </c>
      <c r="I192" s="14" t="e">
        <f t="shared" si="6"/>
        <v>#REF!</v>
      </c>
      <c r="J192" s="16" t="e">
        <f t="shared" si="8"/>
        <v>#REF!</v>
      </c>
    </row>
    <row r="193" spans="1:10">
      <c r="A193" s="6" t="s">
        <v>80</v>
      </c>
      <c r="B193" s="5">
        <v>13.5</v>
      </c>
      <c r="C193" s="6">
        <v>763.5</v>
      </c>
      <c r="D193" s="7">
        <f>'4'!C57</f>
        <v>98.85</v>
      </c>
      <c r="E193" s="7" t="e">
        <f>'4'!#REF!</f>
        <v>#REF!</v>
      </c>
      <c r="F193" s="6" t="s">
        <v>72</v>
      </c>
      <c r="G193" s="11">
        <v>0.1</v>
      </c>
      <c r="H193" s="7">
        <f t="shared" si="7"/>
        <v>142.41650294695481</v>
      </c>
      <c r="I193" s="14" t="e">
        <f t="shared" si="6"/>
        <v>#REF!</v>
      </c>
      <c r="J193" s="16" t="e">
        <f t="shared" si="8"/>
        <v>#REF!</v>
      </c>
    </row>
    <row r="194" spans="1:10">
      <c r="A194" s="6" t="s">
        <v>80</v>
      </c>
      <c r="B194" s="5">
        <v>15</v>
      </c>
      <c r="C194" s="6">
        <v>942</v>
      </c>
      <c r="D194" s="7">
        <f>'4'!C58</f>
        <v>119.92</v>
      </c>
      <c r="E194" s="7" t="e">
        <f>'4'!#REF!</f>
        <v>#REF!</v>
      </c>
      <c r="F194" s="6" t="s">
        <v>72</v>
      </c>
      <c r="G194" s="11">
        <v>0.1</v>
      </c>
      <c r="H194" s="7">
        <f t="shared" si="7"/>
        <v>140.03397027600849</v>
      </c>
      <c r="I194" s="14" t="e">
        <f t="shared" si="6"/>
        <v>#REF!</v>
      </c>
      <c r="J194" s="16" t="e">
        <f t="shared" si="8"/>
        <v>#REF!</v>
      </c>
    </row>
    <row r="195" spans="1:10">
      <c r="A195" s="6" t="s">
        <v>80</v>
      </c>
      <c r="B195" s="5">
        <v>16.5</v>
      </c>
      <c r="C195" s="6">
        <v>1140</v>
      </c>
      <c r="D195" s="7">
        <f>'4'!C59</f>
        <v>136.43</v>
      </c>
      <c r="E195" s="7" t="e">
        <f>'4'!#REF!</f>
        <v>#REF!</v>
      </c>
      <c r="F195" s="6" t="s">
        <v>72</v>
      </c>
      <c r="G195" s="11">
        <v>0.1</v>
      </c>
      <c r="H195" s="7">
        <f t="shared" si="7"/>
        <v>131.64298245614037</v>
      </c>
      <c r="I195" s="14" t="e">
        <f t="shared" ref="I195:I258" si="9">IF(OR(D195=0,E195=0),,E195/(D195*(1+G195))-1)</f>
        <v>#REF!</v>
      </c>
      <c r="J195" s="16" t="e">
        <f t="shared" si="8"/>
        <v>#REF!</v>
      </c>
    </row>
    <row r="196" spans="1:10">
      <c r="A196" s="6" t="s">
        <v>80</v>
      </c>
      <c r="B196" s="5">
        <v>18.5</v>
      </c>
      <c r="C196" s="6">
        <v>1365</v>
      </c>
      <c r="D196" s="7">
        <f>'4'!C60</f>
        <v>158.91999999999999</v>
      </c>
      <c r="E196" s="7" t="e">
        <f>'4'!#REF!</f>
        <v>#REF!</v>
      </c>
      <c r="F196" s="6" t="s">
        <v>72</v>
      </c>
      <c r="G196" s="11">
        <v>0.1</v>
      </c>
      <c r="H196" s="7">
        <f t="shared" ref="H196:H259" si="10">D196*(1+G196)/C196*1000</f>
        <v>128.06739926739928</v>
      </c>
      <c r="I196" s="14" t="e">
        <f t="shared" si="9"/>
        <v>#REF!</v>
      </c>
      <c r="J196" s="16" t="e">
        <f t="shared" ref="J196:J259" si="11">IF(OR(D196=0,E196=0),,1.43/(I196+1)-1)</f>
        <v>#REF!</v>
      </c>
    </row>
    <row r="197" spans="1:10">
      <c r="A197" s="6" t="s">
        <v>81</v>
      </c>
      <c r="B197" s="5">
        <v>4.7</v>
      </c>
      <c r="C197" s="6">
        <v>87.7</v>
      </c>
      <c r="D197" s="7" t="e">
        <f>'4'!#REF!</f>
        <v>#REF!</v>
      </c>
      <c r="E197" s="7" t="e">
        <f>'4'!#REF!</f>
        <v>#REF!</v>
      </c>
      <c r="F197" s="6" t="s">
        <v>72</v>
      </c>
      <c r="G197" s="11">
        <v>0.1</v>
      </c>
      <c r="H197" s="7" t="e">
        <f t="shared" si="10"/>
        <v>#REF!</v>
      </c>
      <c r="I197" s="14" t="e">
        <f t="shared" si="9"/>
        <v>#REF!</v>
      </c>
      <c r="J197" s="16" t="e">
        <f t="shared" si="11"/>
        <v>#REF!</v>
      </c>
    </row>
    <row r="198" spans="1:10">
      <c r="A198" s="6" t="s">
        <v>81</v>
      </c>
      <c r="B198" s="5">
        <v>5.0999999999999996</v>
      </c>
      <c r="C198" s="6">
        <v>104.5</v>
      </c>
      <c r="D198" s="7" t="e">
        <f>'4'!#REF!</f>
        <v>#REF!</v>
      </c>
      <c r="E198" s="7" t="e">
        <f>'4'!#REF!</f>
        <v>#REF!</v>
      </c>
      <c r="F198" s="6" t="s">
        <v>72</v>
      </c>
      <c r="G198" s="11">
        <v>0.1</v>
      </c>
      <c r="H198" s="7" t="e">
        <f t="shared" si="10"/>
        <v>#REF!</v>
      </c>
      <c r="I198" s="14" t="e">
        <f t="shared" si="9"/>
        <v>#REF!</v>
      </c>
      <c r="J198" s="16" t="e">
        <f t="shared" si="11"/>
        <v>#REF!</v>
      </c>
    </row>
    <row r="199" spans="1:10">
      <c r="A199" s="6" t="s">
        <v>81</v>
      </c>
      <c r="B199" s="5">
        <v>5.9</v>
      </c>
      <c r="C199" s="6">
        <v>142.5</v>
      </c>
      <c r="D199" s="7" t="e">
        <f>'4'!#REF!</f>
        <v>#REF!</v>
      </c>
      <c r="E199" s="7" t="e">
        <f>'4'!#REF!</f>
        <v>#REF!</v>
      </c>
      <c r="F199" s="6" t="s">
        <v>72</v>
      </c>
      <c r="G199" s="11">
        <v>0.1</v>
      </c>
      <c r="H199" s="7" t="e">
        <f t="shared" si="10"/>
        <v>#REF!</v>
      </c>
      <c r="I199" s="14" t="e">
        <f t="shared" si="9"/>
        <v>#REF!</v>
      </c>
      <c r="J199" s="16" t="e">
        <f t="shared" si="11"/>
        <v>#REF!</v>
      </c>
    </row>
    <row r="200" spans="1:10">
      <c r="A200" s="6" t="s">
        <v>81</v>
      </c>
      <c r="B200" s="5">
        <v>6.4</v>
      </c>
      <c r="C200" s="6">
        <v>163</v>
      </c>
      <c r="D200" s="7">
        <f>'4'!C71</f>
        <v>44.503725000000003</v>
      </c>
      <c r="E200" s="7" t="e">
        <f>'4'!#REF!</f>
        <v>#REF!</v>
      </c>
      <c r="F200" s="6" t="s">
        <v>72</v>
      </c>
      <c r="G200" s="11">
        <v>0.1</v>
      </c>
      <c r="H200" s="7">
        <f t="shared" si="10"/>
        <v>300.33188650306755</v>
      </c>
      <c r="I200" s="14" t="e">
        <f t="shared" si="9"/>
        <v>#REF!</v>
      </c>
      <c r="J200" s="16" t="e">
        <f t="shared" si="11"/>
        <v>#REF!</v>
      </c>
    </row>
    <row r="201" spans="1:10">
      <c r="A201" s="6" t="s">
        <v>81</v>
      </c>
      <c r="B201" s="5">
        <v>7.2</v>
      </c>
      <c r="C201" s="6">
        <v>209.5</v>
      </c>
      <c r="D201" s="7">
        <f>'4'!C72</f>
        <v>50.841315000000002</v>
      </c>
      <c r="E201" s="7" t="e">
        <f>'4'!#REF!</f>
        <v>#REF!</v>
      </c>
      <c r="F201" s="6" t="s">
        <v>72</v>
      </c>
      <c r="G201" s="11">
        <v>0.1</v>
      </c>
      <c r="H201" s="7">
        <f t="shared" si="10"/>
        <v>266.94723866348454</v>
      </c>
      <c r="I201" s="14" t="e">
        <f t="shared" si="9"/>
        <v>#REF!</v>
      </c>
      <c r="J201" s="16" t="e">
        <f t="shared" si="11"/>
        <v>#REF!</v>
      </c>
    </row>
    <row r="202" spans="1:10">
      <c r="A202" s="6" t="s">
        <v>81</v>
      </c>
      <c r="B202" s="5">
        <v>8</v>
      </c>
      <c r="C202" s="6">
        <v>261.5</v>
      </c>
      <c r="D202" s="7">
        <f>'4'!C73</f>
        <v>53.664029999999997</v>
      </c>
      <c r="E202" s="7" t="e">
        <f>'4'!#REF!</f>
        <v>#REF!</v>
      </c>
      <c r="F202" s="6" t="s">
        <v>72</v>
      </c>
      <c r="G202" s="11">
        <v>0.1</v>
      </c>
      <c r="H202" s="7">
        <f t="shared" si="10"/>
        <v>225.73779349904399</v>
      </c>
      <c r="I202" s="14" t="e">
        <f t="shared" si="9"/>
        <v>#REF!</v>
      </c>
      <c r="J202" s="16" t="e">
        <f t="shared" si="11"/>
        <v>#REF!</v>
      </c>
    </row>
    <row r="203" spans="1:10">
      <c r="A203" s="6" t="s">
        <v>81</v>
      </c>
      <c r="B203" s="5">
        <v>8.6</v>
      </c>
      <c r="C203" s="6">
        <v>291</v>
      </c>
      <c r="D203" s="7">
        <f>'4'!C74</f>
        <v>56.097405000000002</v>
      </c>
      <c r="E203" s="7" t="e">
        <f>'4'!#REF!</f>
        <v>#REF!</v>
      </c>
      <c r="F203" s="6" t="s">
        <v>72</v>
      </c>
      <c r="G203" s="11">
        <v>0.1</v>
      </c>
      <c r="H203" s="7">
        <f t="shared" si="10"/>
        <v>212.05204639175261</v>
      </c>
      <c r="I203" s="14" t="e">
        <f t="shared" si="9"/>
        <v>#REF!</v>
      </c>
      <c r="J203" s="16" t="e">
        <f t="shared" si="11"/>
        <v>#REF!</v>
      </c>
    </row>
    <row r="204" spans="1:10">
      <c r="A204" s="6" t="s">
        <v>81</v>
      </c>
      <c r="B204" s="5">
        <v>10.5</v>
      </c>
      <c r="C204" s="6">
        <v>454</v>
      </c>
      <c r="D204" s="7">
        <f>'4'!C75</f>
        <v>70.297499999999999</v>
      </c>
      <c r="E204" s="7" t="e">
        <f>'4'!#REF!</f>
        <v>#REF!</v>
      </c>
      <c r="F204" s="6" t="s">
        <v>72</v>
      </c>
      <c r="G204" s="11">
        <v>0.1</v>
      </c>
      <c r="H204" s="7">
        <f t="shared" si="10"/>
        <v>170.32433920704847</v>
      </c>
      <c r="I204" s="14" t="e">
        <f t="shared" si="9"/>
        <v>#REF!</v>
      </c>
      <c r="J204" s="16" t="e">
        <f t="shared" si="11"/>
        <v>#REF!</v>
      </c>
    </row>
    <row r="205" spans="1:10">
      <c r="A205" s="6" t="s">
        <v>81</v>
      </c>
      <c r="B205" s="5">
        <v>13</v>
      </c>
      <c r="C205" s="6">
        <v>652.5</v>
      </c>
      <c r="D205" s="7">
        <f>'4'!C76</f>
        <v>83.675655000000006</v>
      </c>
      <c r="E205" s="7" t="e">
        <f>'4'!#REF!</f>
        <v>#REF!</v>
      </c>
      <c r="F205" s="6" t="s">
        <v>72</v>
      </c>
      <c r="G205" s="11">
        <v>0.1</v>
      </c>
      <c r="H205" s="7">
        <f t="shared" si="10"/>
        <v>141.06240689655175</v>
      </c>
      <c r="I205" s="14" t="e">
        <f t="shared" si="9"/>
        <v>#REF!</v>
      </c>
      <c r="J205" s="16" t="e">
        <f t="shared" si="11"/>
        <v>#REF!</v>
      </c>
    </row>
    <row r="206" spans="1:10">
      <c r="A206" s="6" t="s">
        <v>82</v>
      </c>
      <c r="B206" s="5">
        <v>2.2000000000000002</v>
      </c>
      <c r="C206" s="6">
        <v>16.2</v>
      </c>
      <c r="D206" s="7">
        <f>'5'!C6</f>
        <v>14.45</v>
      </c>
      <c r="E206" s="7" t="e">
        <f>'5'!#REF!</f>
        <v>#REF!</v>
      </c>
      <c r="F206" s="6" t="s">
        <v>74</v>
      </c>
      <c r="G206" s="11">
        <v>0</v>
      </c>
      <c r="H206" s="7">
        <f t="shared" si="10"/>
        <v>891.97530864197529</v>
      </c>
      <c r="I206" s="14" t="e">
        <f t="shared" si="9"/>
        <v>#REF!</v>
      </c>
      <c r="J206" s="16" t="e">
        <f t="shared" si="11"/>
        <v>#REF!</v>
      </c>
    </row>
    <row r="207" spans="1:10">
      <c r="A207" s="6" t="s">
        <v>82</v>
      </c>
      <c r="B207" s="5">
        <v>2.2999999999999998</v>
      </c>
      <c r="C207" s="6">
        <v>19.100000000000001</v>
      </c>
      <c r="D207" s="7">
        <f>'5'!C7</f>
        <v>14.87</v>
      </c>
      <c r="E207" s="7" t="e">
        <f>'5'!#REF!</f>
        <v>#REF!</v>
      </c>
      <c r="F207" s="6" t="s">
        <v>74</v>
      </c>
      <c r="G207" s="11">
        <v>0</v>
      </c>
      <c r="H207" s="7">
        <f t="shared" si="10"/>
        <v>778.53403141361241</v>
      </c>
      <c r="I207" s="14" t="e">
        <f t="shared" si="9"/>
        <v>#REF!</v>
      </c>
      <c r="J207" s="16" t="e">
        <f t="shared" si="11"/>
        <v>#REF!</v>
      </c>
    </row>
    <row r="208" spans="1:10">
      <c r="A208" s="6" t="s">
        <v>82</v>
      </c>
      <c r="B208" s="5">
        <v>2.5</v>
      </c>
      <c r="C208" s="6">
        <v>22.4</v>
      </c>
      <c r="D208" s="7">
        <f>'5'!C8</f>
        <v>15.21</v>
      </c>
      <c r="E208" s="7" t="e">
        <f>'5'!#REF!</f>
        <v>#REF!</v>
      </c>
      <c r="F208" s="6" t="s">
        <v>74</v>
      </c>
      <c r="G208" s="11">
        <v>0</v>
      </c>
      <c r="H208" s="7">
        <f t="shared" si="10"/>
        <v>679.01785714285722</v>
      </c>
      <c r="I208" s="14" t="e">
        <f t="shared" si="9"/>
        <v>#REF!</v>
      </c>
      <c r="J208" s="16" t="e">
        <f t="shared" si="11"/>
        <v>#REF!</v>
      </c>
    </row>
    <row r="209" spans="1:10">
      <c r="A209" s="6" t="s">
        <v>82</v>
      </c>
      <c r="B209" s="5">
        <v>2.7</v>
      </c>
      <c r="C209" s="6">
        <v>26</v>
      </c>
      <c r="D209" s="7">
        <f>'5'!C9</f>
        <v>15.61</v>
      </c>
      <c r="E209" s="7" t="e">
        <f>'5'!#REF!</f>
        <v>#REF!</v>
      </c>
      <c r="F209" s="6" t="s">
        <v>74</v>
      </c>
      <c r="G209" s="11">
        <v>0</v>
      </c>
      <c r="H209" s="7">
        <f t="shared" si="10"/>
        <v>600.38461538461536</v>
      </c>
      <c r="I209" s="14" t="e">
        <f t="shared" si="9"/>
        <v>#REF!</v>
      </c>
      <c r="J209" s="16" t="e">
        <f t="shared" si="11"/>
        <v>#REF!</v>
      </c>
    </row>
    <row r="210" spans="1:10">
      <c r="A210" s="6" t="s">
        <v>82</v>
      </c>
      <c r="B210" s="5">
        <v>2.9</v>
      </c>
      <c r="C210" s="6">
        <v>29.8</v>
      </c>
      <c r="D210" s="7">
        <f>'5'!C10</f>
        <v>16.09</v>
      </c>
      <c r="E210" s="7" t="e">
        <f>'5'!#REF!</f>
        <v>#REF!</v>
      </c>
      <c r="F210" s="6" t="s">
        <v>74</v>
      </c>
      <c r="G210" s="11">
        <v>0</v>
      </c>
      <c r="H210" s="7">
        <f t="shared" si="10"/>
        <v>539.93288590604027</v>
      </c>
      <c r="I210" s="14" t="e">
        <f t="shared" si="9"/>
        <v>#REF!</v>
      </c>
      <c r="J210" s="16" t="e">
        <f t="shared" si="11"/>
        <v>#REF!</v>
      </c>
    </row>
    <row r="211" spans="1:10">
      <c r="A211" s="6" t="s">
        <v>82</v>
      </c>
      <c r="B211" s="5">
        <v>3.3</v>
      </c>
      <c r="C211" s="6">
        <v>38.200000000000003</v>
      </c>
      <c r="D211" s="7">
        <f>'5'!C11</f>
        <v>17.010000000000002</v>
      </c>
      <c r="E211" s="7" t="e">
        <f>'5'!#REF!</f>
        <v>#REF!</v>
      </c>
      <c r="F211" s="6" t="s">
        <v>74</v>
      </c>
      <c r="G211" s="11">
        <v>0</v>
      </c>
      <c r="H211" s="7">
        <f t="shared" si="10"/>
        <v>445.28795811518324</v>
      </c>
      <c r="I211" s="14" t="e">
        <f t="shared" si="9"/>
        <v>#REF!</v>
      </c>
      <c r="J211" s="16" t="e">
        <f t="shared" si="11"/>
        <v>#REF!</v>
      </c>
    </row>
    <row r="212" spans="1:10">
      <c r="A212" s="6" t="s">
        <v>82</v>
      </c>
      <c r="B212" s="5">
        <v>3.7</v>
      </c>
      <c r="C212" s="6">
        <v>47.7</v>
      </c>
      <c r="D212" s="7">
        <f>'5'!C12</f>
        <v>17.91</v>
      </c>
      <c r="E212" s="7" t="e">
        <f>'5'!#REF!</f>
        <v>#REF!</v>
      </c>
      <c r="F212" s="6" t="s">
        <v>74</v>
      </c>
      <c r="G212" s="11">
        <v>0</v>
      </c>
      <c r="H212" s="7">
        <f t="shared" si="10"/>
        <v>375.47169811320754</v>
      </c>
      <c r="I212" s="14" t="e">
        <f t="shared" si="9"/>
        <v>#REF!</v>
      </c>
      <c r="J212" s="16" t="e">
        <f t="shared" si="11"/>
        <v>#REF!</v>
      </c>
    </row>
    <row r="213" spans="1:10">
      <c r="A213" s="6" t="s">
        <v>82</v>
      </c>
      <c r="B213" s="5">
        <v>4</v>
      </c>
      <c r="C213" s="6">
        <v>54</v>
      </c>
      <c r="D213" s="7">
        <f>'5'!C13</f>
        <v>18.53</v>
      </c>
      <c r="E213" s="7" t="e">
        <f>'5'!#REF!</f>
        <v>#REF!</v>
      </c>
      <c r="F213" s="6" t="s">
        <v>74</v>
      </c>
      <c r="G213" s="11">
        <v>0</v>
      </c>
      <c r="H213" s="7">
        <f t="shared" si="10"/>
        <v>343.14814814814815</v>
      </c>
      <c r="I213" s="14" t="e">
        <f t="shared" si="9"/>
        <v>#REF!</v>
      </c>
      <c r="J213" s="16" t="e">
        <f t="shared" si="11"/>
        <v>#REF!</v>
      </c>
    </row>
    <row r="214" spans="1:10">
      <c r="A214" s="6" t="s">
        <v>82</v>
      </c>
      <c r="B214" s="5">
        <v>4.9000000000000004</v>
      </c>
      <c r="C214" s="6">
        <v>83.7</v>
      </c>
      <c r="D214" s="7">
        <f>'5'!C14</f>
        <v>21.5</v>
      </c>
      <c r="E214" s="7" t="e">
        <f>'5'!#REF!</f>
        <v>#REF!</v>
      </c>
      <c r="F214" s="6" t="s">
        <v>74</v>
      </c>
      <c r="G214" s="11">
        <v>0</v>
      </c>
      <c r="H214" s="7">
        <f t="shared" si="10"/>
        <v>256.86977299880527</v>
      </c>
      <c r="I214" s="14" t="e">
        <f t="shared" si="9"/>
        <v>#REF!</v>
      </c>
      <c r="J214" s="16" t="e">
        <f t="shared" si="11"/>
        <v>#REF!</v>
      </c>
    </row>
    <row r="215" spans="1:10">
      <c r="A215" s="6" t="s">
        <v>82</v>
      </c>
      <c r="B215" s="5">
        <v>5.9</v>
      </c>
      <c r="C215" s="6">
        <v>120</v>
      </c>
      <c r="D215" s="7">
        <f>'5'!C15</f>
        <v>25.78</v>
      </c>
      <c r="E215" s="7" t="e">
        <f>'5'!#REF!</f>
        <v>#REF!</v>
      </c>
      <c r="F215" s="6" t="s">
        <v>74</v>
      </c>
      <c r="G215" s="11">
        <v>0.15</v>
      </c>
      <c r="H215" s="7">
        <f t="shared" si="10"/>
        <v>247.05833333333334</v>
      </c>
      <c r="I215" s="14" t="e">
        <f t="shared" si="9"/>
        <v>#REF!</v>
      </c>
      <c r="J215" s="16" t="e">
        <f t="shared" si="11"/>
        <v>#REF!</v>
      </c>
    </row>
    <row r="216" spans="1:10">
      <c r="A216" s="6" t="s">
        <v>82</v>
      </c>
      <c r="B216" s="5">
        <v>6.8</v>
      </c>
      <c r="C216" s="6">
        <v>162.5</v>
      </c>
      <c r="D216" s="7">
        <f>'5'!C16</f>
        <v>29.63</v>
      </c>
      <c r="E216" s="7" t="e">
        <f>'5'!#REF!</f>
        <v>#REF!</v>
      </c>
      <c r="F216" s="6" t="s">
        <v>74</v>
      </c>
      <c r="G216" s="11">
        <v>0.15</v>
      </c>
      <c r="H216" s="7">
        <f t="shared" si="10"/>
        <v>209.68923076923073</v>
      </c>
      <c r="I216" s="14" t="e">
        <f t="shared" si="9"/>
        <v>#REF!</v>
      </c>
      <c r="J216" s="16" t="e">
        <f t="shared" si="11"/>
        <v>#REF!</v>
      </c>
    </row>
    <row r="217" spans="1:10">
      <c r="A217" s="6" t="s">
        <v>82</v>
      </c>
      <c r="B217" s="5">
        <v>7.8</v>
      </c>
      <c r="C217" s="6">
        <v>212</v>
      </c>
      <c r="D217" s="7">
        <f>'5'!C17</f>
        <v>34.46</v>
      </c>
      <c r="E217" s="7" t="e">
        <f>'5'!#REF!</f>
        <v>#REF!</v>
      </c>
      <c r="F217" s="6" t="s">
        <v>74</v>
      </c>
      <c r="G217" s="11">
        <v>0.15</v>
      </c>
      <c r="H217" s="7">
        <f t="shared" si="10"/>
        <v>186.92924528301884</v>
      </c>
      <c r="I217" s="14" t="e">
        <f t="shared" si="9"/>
        <v>#REF!</v>
      </c>
      <c r="J217" s="16" t="e">
        <f t="shared" si="11"/>
        <v>#REF!</v>
      </c>
    </row>
    <row r="218" spans="1:10">
      <c r="A218" s="6" t="s">
        <v>82</v>
      </c>
      <c r="B218" s="5">
        <v>8.6999999999999993</v>
      </c>
      <c r="C218" s="6">
        <v>267.5</v>
      </c>
      <c r="D218" s="7">
        <f>'5'!C18</f>
        <v>40</v>
      </c>
      <c r="E218" s="7" t="e">
        <f>'5'!#REF!</f>
        <v>#REF!</v>
      </c>
      <c r="F218" s="6" t="s">
        <v>74</v>
      </c>
      <c r="G218" s="11">
        <v>0.15</v>
      </c>
      <c r="H218" s="7">
        <f t="shared" si="10"/>
        <v>171.96261682242991</v>
      </c>
      <c r="I218" s="14" t="e">
        <f t="shared" si="9"/>
        <v>#REF!</v>
      </c>
      <c r="J218" s="16" t="e">
        <f t="shared" si="11"/>
        <v>#REF!</v>
      </c>
    </row>
    <row r="219" spans="1:10">
      <c r="A219" s="6" t="s">
        <v>82</v>
      </c>
      <c r="B219" s="5">
        <v>9.6999999999999993</v>
      </c>
      <c r="C219" s="6">
        <v>335</v>
      </c>
      <c r="D219" s="7">
        <f>'5'!C19</f>
        <v>47.12</v>
      </c>
      <c r="E219" s="7" t="e">
        <f>'5'!#REF!</f>
        <v>#REF!</v>
      </c>
      <c r="F219" s="6" t="s">
        <v>74</v>
      </c>
      <c r="G219" s="11">
        <v>0.15</v>
      </c>
      <c r="H219" s="7">
        <f t="shared" si="10"/>
        <v>161.75522388059699</v>
      </c>
      <c r="I219" s="14" t="e">
        <f t="shared" si="9"/>
        <v>#REF!</v>
      </c>
      <c r="J219" s="16" t="e">
        <f t="shared" si="11"/>
        <v>#REF!</v>
      </c>
    </row>
    <row r="220" spans="1:10">
      <c r="A220" s="6" t="s">
        <v>82</v>
      </c>
      <c r="B220" s="5">
        <v>10.5</v>
      </c>
      <c r="C220" s="6">
        <v>404</v>
      </c>
      <c r="D220" s="7">
        <f>'5'!C20</f>
        <v>56.27</v>
      </c>
      <c r="E220" s="7" t="e">
        <f>'5'!#REF!</f>
        <v>#REF!</v>
      </c>
      <c r="F220" s="6" t="s">
        <v>74</v>
      </c>
      <c r="G220" s="11">
        <v>0.15</v>
      </c>
      <c r="H220" s="7">
        <f t="shared" si="10"/>
        <v>160.17450495049505</v>
      </c>
      <c r="I220" s="14" t="e">
        <f t="shared" si="9"/>
        <v>#REF!</v>
      </c>
      <c r="J220" s="16" t="e">
        <f t="shared" si="11"/>
        <v>#REF!</v>
      </c>
    </row>
    <row r="221" spans="1:10">
      <c r="A221" s="6" t="s">
        <v>82</v>
      </c>
      <c r="B221" s="5">
        <v>11.5</v>
      </c>
      <c r="C221" s="6">
        <v>479</v>
      </c>
      <c r="D221" s="7">
        <f>'5'!C21</f>
        <v>61.76</v>
      </c>
      <c r="E221" s="7" t="e">
        <f>'5'!#REF!</f>
        <v>#REF!</v>
      </c>
      <c r="F221" s="6" t="s">
        <v>74</v>
      </c>
      <c r="G221" s="11">
        <v>0.15</v>
      </c>
      <c r="H221" s="7">
        <f t="shared" si="10"/>
        <v>148.27557411273483</v>
      </c>
      <c r="I221" s="14" t="e">
        <f t="shared" si="9"/>
        <v>#REF!</v>
      </c>
      <c r="J221" s="16" t="e">
        <f t="shared" si="11"/>
        <v>#REF!</v>
      </c>
    </row>
    <row r="222" spans="1:10">
      <c r="A222" s="6" t="s">
        <v>82</v>
      </c>
      <c r="B222" s="5">
        <v>12.5</v>
      </c>
      <c r="C222" s="6">
        <v>562</v>
      </c>
      <c r="D222" s="7">
        <f>'5'!C22</f>
        <v>72.069999999999993</v>
      </c>
      <c r="E222" s="7" t="e">
        <f>'5'!#REF!</f>
        <v>#REF!</v>
      </c>
      <c r="F222" s="6" t="s">
        <v>74</v>
      </c>
      <c r="G222" s="11">
        <v>0.15</v>
      </c>
      <c r="H222" s="7">
        <f t="shared" si="10"/>
        <v>147.47419928825619</v>
      </c>
      <c r="I222" s="14" t="e">
        <f t="shared" si="9"/>
        <v>#REF!</v>
      </c>
      <c r="J222" s="16" t="e">
        <f t="shared" si="11"/>
        <v>#REF!</v>
      </c>
    </row>
    <row r="223" spans="1:10">
      <c r="A223" s="6" t="s">
        <v>82</v>
      </c>
      <c r="B223" s="5">
        <v>13.5</v>
      </c>
      <c r="C223" s="6">
        <v>650.5</v>
      </c>
      <c r="D223" s="7">
        <f>'5'!C23</f>
        <v>83.43</v>
      </c>
      <c r="E223" s="7" t="e">
        <f>'5'!#REF!</f>
        <v>#REF!</v>
      </c>
      <c r="F223" s="6" t="s">
        <v>74</v>
      </c>
      <c r="G223" s="11">
        <v>0.15</v>
      </c>
      <c r="H223" s="7">
        <f t="shared" si="10"/>
        <v>147.4934665641814</v>
      </c>
      <c r="I223" s="14" t="e">
        <f t="shared" si="9"/>
        <v>#REF!</v>
      </c>
      <c r="J223" s="16" t="e">
        <f t="shared" si="11"/>
        <v>#REF!</v>
      </c>
    </row>
    <row r="224" spans="1:10">
      <c r="A224" s="6" t="s">
        <v>82</v>
      </c>
      <c r="B224" s="5">
        <v>14.5</v>
      </c>
      <c r="C224" s="6">
        <v>745.5</v>
      </c>
      <c r="D224" s="7">
        <f>'5'!C24</f>
        <v>93.21</v>
      </c>
      <c r="E224" s="7" t="e">
        <f>'5'!#REF!</f>
        <v>#REF!</v>
      </c>
      <c r="F224" s="6" t="s">
        <v>74</v>
      </c>
      <c r="G224" s="11">
        <v>0.15</v>
      </c>
      <c r="H224" s="7">
        <f t="shared" si="10"/>
        <v>143.78470824949696</v>
      </c>
      <c r="I224" s="14" t="e">
        <f t="shared" si="9"/>
        <v>#REF!</v>
      </c>
      <c r="J224" s="16" t="e">
        <f t="shared" si="11"/>
        <v>#REF!</v>
      </c>
    </row>
    <row r="225" spans="1:10">
      <c r="A225" s="6" t="s">
        <v>82</v>
      </c>
      <c r="B225" s="5">
        <v>15.5</v>
      </c>
      <c r="C225" s="6">
        <v>847.5</v>
      </c>
      <c r="D225" s="7">
        <f>'5'!C25</f>
        <v>112.59</v>
      </c>
      <c r="E225" s="7" t="e">
        <f>'5'!#REF!</f>
        <v>#REF!</v>
      </c>
      <c r="F225" s="6" t="s">
        <v>74</v>
      </c>
      <c r="G225" s="11">
        <v>0.15</v>
      </c>
      <c r="H225" s="7">
        <f t="shared" si="10"/>
        <v>152.77699115044246</v>
      </c>
      <c r="I225" s="14" t="e">
        <f t="shared" si="9"/>
        <v>#REF!</v>
      </c>
      <c r="J225" s="16" t="e">
        <f t="shared" si="11"/>
        <v>#REF!</v>
      </c>
    </row>
    <row r="226" spans="1:10">
      <c r="A226" s="6" t="s">
        <v>82</v>
      </c>
      <c r="B226" s="5">
        <v>16.5</v>
      </c>
      <c r="C226" s="6">
        <v>955.5</v>
      </c>
      <c r="D226" s="7">
        <f>'5'!C26</f>
        <v>115.21</v>
      </c>
      <c r="E226" s="7" t="e">
        <f>'5'!#REF!</f>
        <v>#REF!</v>
      </c>
      <c r="F226" s="6" t="s">
        <v>74</v>
      </c>
      <c r="G226" s="11">
        <v>0.15</v>
      </c>
      <c r="H226" s="7">
        <f t="shared" si="10"/>
        <v>138.66195709052852</v>
      </c>
      <c r="I226" s="14" t="e">
        <f t="shared" si="9"/>
        <v>#REF!</v>
      </c>
      <c r="J226" s="16" t="e">
        <f t="shared" si="11"/>
        <v>#REF!</v>
      </c>
    </row>
    <row r="227" spans="1:10">
      <c r="A227" s="6" t="s">
        <v>82</v>
      </c>
      <c r="B227" s="5">
        <v>17.5</v>
      </c>
      <c r="C227" s="6">
        <v>1070</v>
      </c>
      <c r="D227" s="7">
        <f>'5'!C27</f>
        <v>126.46</v>
      </c>
      <c r="E227" s="7" t="e">
        <f>'5'!#REF!</f>
        <v>#REF!</v>
      </c>
      <c r="F227" s="6" t="s">
        <v>74</v>
      </c>
      <c r="G227" s="11">
        <v>0.15</v>
      </c>
      <c r="H227" s="7">
        <f t="shared" si="10"/>
        <v>135.914953271028</v>
      </c>
      <c r="I227" s="14" t="e">
        <f t="shared" si="9"/>
        <v>#REF!</v>
      </c>
      <c r="J227" s="16" t="e">
        <f t="shared" si="11"/>
        <v>#REF!</v>
      </c>
    </row>
    <row r="228" spans="1:10">
      <c r="A228" s="6" t="s">
        <v>82</v>
      </c>
      <c r="B228" s="5">
        <v>19.5</v>
      </c>
      <c r="C228" s="6">
        <v>1335</v>
      </c>
      <c r="D228" s="7">
        <f>'5'!C28</f>
        <v>153.55000000000001</v>
      </c>
      <c r="E228" s="7" t="e">
        <f>'5'!#REF!</f>
        <v>#REF!</v>
      </c>
      <c r="F228" s="6" t="s">
        <v>74</v>
      </c>
      <c r="G228" s="11">
        <v>0.15</v>
      </c>
      <c r="H228" s="7">
        <f t="shared" si="10"/>
        <v>132.27153558052436</v>
      </c>
      <c r="I228" s="14" t="e">
        <f t="shared" si="9"/>
        <v>#REF!</v>
      </c>
      <c r="J228" s="16" t="e">
        <f t="shared" si="11"/>
        <v>#REF!</v>
      </c>
    </row>
    <row r="229" spans="1:10">
      <c r="A229" s="6" t="s">
        <v>82</v>
      </c>
      <c r="B229" s="5">
        <v>21</v>
      </c>
      <c r="C229" s="6">
        <v>1615</v>
      </c>
      <c r="D229" s="7">
        <f>'5'!C29</f>
        <v>181.25</v>
      </c>
      <c r="E229" s="7" t="e">
        <f>'5'!#REF!</f>
        <v>#REF!</v>
      </c>
      <c r="F229" s="6" t="s">
        <v>74</v>
      </c>
      <c r="G229" s="11">
        <v>0.15</v>
      </c>
      <c r="H229" s="7">
        <f t="shared" si="10"/>
        <v>129.06346749226006</v>
      </c>
      <c r="I229" s="14" t="e">
        <f t="shared" si="9"/>
        <v>#REF!</v>
      </c>
      <c r="J229" s="16" t="e">
        <f t="shared" si="11"/>
        <v>#REF!</v>
      </c>
    </row>
    <row r="230" spans="1:10">
      <c r="A230" s="6" t="s">
        <v>82</v>
      </c>
      <c r="B230" s="5">
        <v>23</v>
      </c>
      <c r="C230" s="6">
        <v>1915</v>
      </c>
      <c r="D230" s="7">
        <f>'5'!C30</f>
        <v>211.36</v>
      </c>
      <c r="E230" s="7" t="e">
        <f>'5'!#REF!</f>
        <v>#REF!</v>
      </c>
      <c r="F230" s="6" t="s">
        <v>74</v>
      </c>
      <c r="G230" s="11">
        <v>0.15</v>
      </c>
      <c r="H230" s="7">
        <f t="shared" si="10"/>
        <v>126.92637075718017</v>
      </c>
      <c r="I230" s="14" t="e">
        <f t="shared" si="9"/>
        <v>#REF!</v>
      </c>
      <c r="J230" s="16" t="e">
        <f t="shared" si="11"/>
        <v>#REF!</v>
      </c>
    </row>
    <row r="231" spans="1:10">
      <c r="A231" s="6" t="s">
        <v>82</v>
      </c>
      <c r="B231" s="5">
        <v>25.5</v>
      </c>
      <c r="C231" s="6">
        <v>2250</v>
      </c>
      <c r="D231" s="7">
        <f>'5'!C31</f>
        <v>243.64</v>
      </c>
      <c r="E231" s="7" t="e">
        <f>'5'!#REF!</f>
        <v>#REF!</v>
      </c>
      <c r="F231" s="6" t="s">
        <v>74</v>
      </c>
      <c r="G231" s="11">
        <v>0.15</v>
      </c>
      <c r="H231" s="7">
        <f t="shared" si="10"/>
        <v>124.5271111111111</v>
      </c>
      <c r="I231" s="14" t="e">
        <f t="shared" si="9"/>
        <v>#REF!</v>
      </c>
      <c r="J231" s="16" t="e">
        <f t="shared" si="11"/>
        <v>#REF!</v>
      </c>
    </row>
    <row r="232" spans="1:10">
      <c r="A232" s="6" t="s">
        <v>82</v>
      </c>
      <c r="B232" s="5">
        <v>27</v>
      </c>
      <c r="C232" s="6">
        <v>2605</v>
      </c>
      <c r="D232" s="7">
        <f>'5'!C32</f>
        <v>280</v>
      </c>
      <c r="E232" s="7" t="e">
        <f>'5'!#REF!</f>
        <v>#REF!</v>
      </c>
      <c r="F232" s="6" t="s">
        <v>74</v>
      </c>
      <c r="G232" s="11">
        <v>0.15</v>
      </c>
      <c r="H232" s="7">
        <f t="shared" si="10"/>
        <v>123.6084452975048</v>
      </c>
      <c r="I232" s="14" t="e">
        <f t="shared" si="9"/>
        <v>#REF!</v>
      </c>
      <c r="J232" s="16" t="e">
        <f t="shared" si="11"/>
        <v>#REF!</v>
      </c>
    </row>
    <row r="233" spans="1:10">
      <c r="A233" s="6" t="s">
        <v>82</v>
      </c>
      <c r="B233" s="5">
        <v>29</v>
      </c>
      <c r="C233" s="6">
        <v>2985</v>
      </c>
      <c r="D233" s="7">
        <f>'5'!C33</f>
        <v>317.38</v>
      </c>
      <c r="E233" s="7" t="e">
        <f>'5'!#REF!</f>
        <v>#REF!</v>
      </c>
      <c r="F233" s="6" t="s">
        <v>74</v>
      </c>
      <c r="G233" s="11">
        <v>0.15</v>
      </c>
      <c r="H233" s="7">
        <f t="shared" si="10"/>
        <v>122.27370184254606</v>
      </c>
      <c r="I233" s="14" t="e">
        <f t="shared" si="9"/>
        <v>#REF!</v>
      </c>
      <c r="J233" s="16" t="e">
        <f t="shared" si="11"/>
        <v>#REF!</v>
      </c>
    </row>
    <row r="234" spans="1:10">
      <c r="A234" s="6" t="s">
        <v>83</v>
      </c>
      <c r="B234" s="5">
        <v>3.3</v>
      </c>
      <c r="C234" s="6">
        <v>35.5</v>
      </c>
      <c r="D234" s="7">
        <f>'5'!C40</f>
        <v>21.09</v>
      </c>
      <c r="E234" s="7" t="e">
        <f>'5'!#REF!</f>
        <v>#REF!</v>
      </c>
      <c r="F234" s="6" t="s">
        <v>74</v>
      </c>
      <c r="G234" s="11">
        <v>0</v>
      </c>
      <c r="H234" s="7">
        <f t="shared" si="10"/>
        <v>594.08450704225345</v>
      </c>
      <c r="I234" s="14" t="e">
        <f t="shared" si="9"/>
        <v>#REF!</v>
      </c>
      <c r="J234" s="16" t="e">
        <f t="shared" si="11"/>
        <v>#REF!</v>
      </c>
    </row>
    <row r="235" spans="1:10">
      <c r="A235" s="6" t="s">
        <v>83</v>
      </c>
      <c r="B235" s="5">
        <v>3.9</v>
      </c>
      <c r="C235" s="6">
        <v>51</v>
      </c>
      <c r="D235" s="7">
        <f>'5'!C42</f>
        <v>22.51</v>
      </c>
      <c r="E235" s="7" t="e">
        <f>'5'!#REF!</f>
        <v>#REF!</v>
      </c>
      <c r="F235" s="6" t="s">
        <v>74</v>
      </c>
      <c r="G235" s="11">
        <v>0</v>
      </c>
      <c r="H235" s="7">
        <f t="shared" si="10"/>
        <v>441.37254901960785</v>
      </c>
      <c r="I235" s="14" t="e">
        <f t="shared" si="9"/>
        <v>#REF!</v>
      </c>
      <c r="J235" s="16" t="e">
        <f t="shared" si="11"/>
        <v>#REF!</v>
      </c>
    </row>
    <row r="236" spans="1:10">
      <c r="A236" s="6" t="s">
        <v>83</v>
      </c>
      <c r="B236" s="5">
        <v>4.2</v>
      </c>
      <c r="C236" s="6">
        <v>59.8</v>
      </c>
      <c r="D236" s="7">
        <f>'5'!C43</f>
        <v>23.28</v>
      </c>
      <c r="E236" s="7" t="e">
        <f>'5'!#REF!</f>
        <v>#REF!</v>
      </c>
      <c r="F236" s="6" t="s">
        <v>74</v>
      </c>
      <c r="G236" s="11">
        <v>0</v>
      </c>
      <c r="H236" s="7">
        <f t="shared" si="10"/>
        <v>389.29765886287629</v>
      </c>
      <c r="I236" s="14" t="e">
        <f t="shared" si="9"/>
        <v>#REF!</v>
      </c>
      <c r="J236" s="16" t="e">
        <f t="shared" si="11"/>
        <v>#REF!</v>
      </c>
    </row>
    <row r="237" spans="1:10">
      <c r="A237" s="6" t="s">
        <v>83</v>
      </c>
      <c r="B237" s="5">
        <v>4.5</v>
      </c>
      <c r="C237" s="6">
        <v>69.3</v>
      </c>
      <c r="D237" s="7">
        <f>'5'!C44</f>
        <v>24.04</v>
      </c>
      <c r="E237" s="7" t="e">
        <f>'5'!#REF!</f>
        <v>#REF!</v>
      </c>
      <c r="F237" s="6" t="s">
        <v>74</v>
      </c>
      <c r="G237" s="11">
        <v>0</v>
      </c>
      <c r="H237" s="7">
        <f t="shared" si="10"/>
        <v>346.89754689754693</v>
      </c>
      <c r="I237" s="14" t="e">
        <f t="shared" si="9"/>
        <v>#REF!</v>
      </c>
      <c r="J237" s="16" t="e">
        <f t="shared" si="11"/>
        <v>#REF!</v>
      </c>
    </row>
    <row r="238" spans="1:10">
      <c r="A238" s="6" t="s">
        <v>83</v>
      </c>
      <c r="B238" s="5">
        <v>4.8</v>
      </c>
      <c r="C238" s="6">
        <v>79.599999999999994</v>
      </c>
      <c r="D238" s="7">
        <f>'5'!C45</f>
        <v>26.26</v>
      </c>
      <c r="E238" s="7" t="e">
        <f>'5'!#REF!</f>
        <v>#REF!</v>
      </c>
      <c r="F238" s="6" t="s">
        <v>74</v>
      </c>
      <c r="G238" s="11">
        <v>0</v>
      </c>
      <c r="H238" s="7">
        <f t="shared" si="10"/>
        <v>329.89949748743726</v>
      </c>
      <c r="I238" s="14" t="e">
        <f t="shared" si="9"/>
        <v>#REF!</v>
      </c>
      <c r="J238" s="16" t="e">
        <f t="shared" si="11"/>
        <v>#REF!</v>
      </c>
    </row>
    <row r="239" spans="1:10">
      <c r="A239" s="6" t="s">
        <v>83</v>
      </c>
      <c r="B239" s="5">
        <v>5.5</v>
      </c>
      <c r="C239" s="6">
        <v>102.6</v>
      </c>
      <c r="D239" s="7">
        <f>'5'!C46</f>
        <v>28.29</v>
      </c>
      <c r="E239" s="7" t="e">
        <f>'5'!#REF!</f>
        <v>#REF!</v>
      </c>
      <c r="F239" s="6" t="s">
        <v>74</v>
      </c>
      <c r="G239" s="11">
        <v>0</v>
      </c>
      <c r="H239" s="7">
        <f t="shared" si="10"/>
        <v>275.73099415204678</v>
      </c>
      <c r="I239" s="14" t="e">
        <f t="shared" si="9"/>
        <v>#REF!</v>
      </c>
      <c r="J239" s="16" t="e">
        <f t="shared" si="11"/>
        <v>#REF!</v>
      </c>
    </row>
    <row r="240" spans="1:10">
      <c r="A240" s="6" t="s">
        <v>83</v>
      </c>
      <c r="B240" s="5">
        <v>5.8</v>
      </c>
      <c r="C240" s="6">
        <v>114.5</v>
      </c>
      <c r="D240" s="7">
        <f>'5'!C47</f>
        <v>29.31</v>
      </c>
      <c r="E240" s="7" t="e">
        <f>'5'!#REF!</f>
        <v>#REF!</v>
      </c>
      <c r="F240" s="6" t="s">
        <v>74</v>
      </c>
      <c r="G240" s="11">
        <v>0</v>
      </c>
      <c r="H240" s="7">
        <f t="shared" si="10"/>
        <v>255.98253275109167</v>
      </c>
      <c r="I240" s="14" t="e">
        <f t="shared" si="9"/>
        <v>#REF!</v>
      </c>
      <c r="J240" s="16" t="e">
        <f t="shared" si="11"/>
        <v>#REF!</v>
      </c>
    </row>
    <row r="241" spans="1:10">
      <c r="A241" s="6" t="s">
        <v>83</v>
      </c>
      <c r="B241" s="5">
        <v>6.5</v>
      </c>
      <c r="C241" s="6">
        <v>142.5</v>
      </c>
      <c r="D241" s="7">
        <f>'5'!C48</f>
        <v>31.36</v>
      </c>
      <c r="E241" s="7" t="e">
        <f>'5'!#REF!</f>
        <v>#REF!</v>
      </c>
      <c r="F241" s="6" t="s">
        <v>74</v>
      </c>
      <c r="G241" s="11">
        <v>0</v>
      </c>
      <c r="H241" s="7">
        <f t="shared" si="10"/>
        <v>220.07017543859649</v>
      </c>
      <c r="I241" s="14" t="e">
        <f t="shared" si="9"/>
        <v>#REF!</v>
      </c>
      <c r="J241" s="16" t="e">
        <f t="shared" si="11"/>
        <v>#REF!</v>
      </c>
    </row>
    <row r="242" spans="1:10">
      <c r="A242" s="6" t="s">
        <v>83</v>
      </c>
      <c r="B242" s="5">
        <v>8</v>
      </c>
      <c r="D242" s="7"/>
      <c r="E242" s="7" t="e">
        <f>'5'!#REF!</f>
        <v>#REF!</v>
      </c>
      <c r="F242" s="6" t="s">
        <v>74</v>
      </c>
      <c r="G242" s="11">
        <v>0</v>
      </c>
      <c r="H242" s="7" t="e">
        <f t="shared" si="10"/>
        <v>#DIV/0!</v>
      </c>
      <c r="I242" s="14" t="e">
        <f t="shared" si="9"/>
        <v>#REF!</v>
      </c>
      <c r="J242" s="16" t="e">
        <f t="shared" si="11"/>
        <v>#REF!</v>
      </c>
    </row>
    <row r="243" spans="1:10">
      <c r="A243" s="6" t="s">
        <v>83</v>
      </c>
      <c r="B243" s="5">
        <v>8.1</v>
      </c>
      <c r="C243" s="6">
        <v>222</v>
      </c>
      <c r="D243" s="7">
        <f>'5'!C50</f>
        <v>54.18</v>
      </c>
      <c r="E243" s="7" t="e">
        <f>'5'!#REF!</f>
        <v>#REF!</v>
      </c>
      <c r="F243" s="6" t="s">
        <v>74</v>
      </c>
      <c r="G243" s="11">
        <v>0</v>
      </c>
      <c r="H243" s="7">
        <f t="shared" si="10"/>
        <v>244.05405405405406</v>
      </c>
      <c r="I243" s="14" t="e">
        <f t="shared" si="9"/>
        <v>#REF!</v>
      </c>
      <c r="J243" s="16" t="e">
        <f t="shared" si="11"/>
        <v>#REF!</v>
      </c>
    </row>
    <row r="244" spans="1:10">
      <c r="A244" s="6" t="s">
        <v>83</v>
      </c>
      <c r="B244" s="5">
        <v>9.6999999999999993</v>
      </c>
      <c r="C244" s="6">
        <v>319</v>
      </c>
      <c r="D244" s="7">
        <f>'5'!C51</f>
        <v>93.13</v>
      </c>
      <c r="E244" s="7" t="e">
        <f>'5'!#REF!</f>
        <v>#REF!</v>
      </c>
      <c r="F244" s="6" t="s">
        <v>74</v>
      </c>
      <c r="G244" s="11">
        <v>0</v>
      </c>
      <c r="H244" s="7">
        <f t="shared" si="10"/>
        <v>291.94357366771158</v>
      </c>
      <c r="I244" s="14" t="e">
        <f t="shared" si="9"/>
        <v>#REF!</v>
      </c>
      <c r="J244" s="16" t="e">
        <f t="shared" si="11"/>
        <v>#REF!</v>
      </c>
    </row>
    <row r="245" spans="1:10">
      <c r="A245" s="6" t="s">
        <v>83</v>
      </c>
      <c r="B245" s="5">
        <v>13</v>
      </c>
      <c r="C245" s="6">
        <v>565.5</v>
      </c>
      <c r="D245" s="7" t="e">
        <f>'5'!#REF!</f>
        <v>#REF!</v>
      </c>
      <c r="E245" s="7" t="e">
        <f>'5'!#REF!</f>
        <v>#REF!</v>
      </c>
      <c r="F245" s="6" t="s">
        <v>74</v>
      </c>
      <c r="G245" s="11">
        <v>0</v>
      </c>
      <c r="H245" s="7" t="e">
        <f t="shared" si="10"/>
        <v>#REF!</v>
      </c>
      <c r="I245" s="14" t="e">
        <f t="shared" si="9"/>
        <v>#REF!</v>
      </c>
      <c r="J245" s="16" t="e">
        <f t="shared" si="11"/>
        <v>#REF!</v>
      </c>
    </row>
    <row r="246" spans="1:10">
      <c r="A246" s="6" t="s">
        <v>84</v>
      </c>
      <c r="B246" s="5">
        <v>5</v>
      </c>
      <c r="C246" s="6">
        <v>82.5</v>
      </c>
      <c r="D246" s="7">
        <f>'5'!C58</f>
        <v>52.98</v>
      </c>
      <c r="E246" s="7" t="e">
        <f>'5'!#REF!</f>
        <v>#REF!</v>
      </c>
      <c r="F246" s="6" t="s">
        <v>74</v>
      </c>
      <c r="G246" s="11">
        <v>0</v>
      </c>
      <c r="H246" s="7">
        <f t="shared" si="10"/>
        <v>642.18181818181824</v>
      </c>
      <c r="I246" s="14" t="e">
        <f t="shared" si="9"/>
        <v>#REF!</v>
      </c>
      <c r="J246" s="16" t="e">
        <f t="shared" si="11"/>
        <v>#REF!</v>
      </c>
    </row>
    <row r="247" spans="1:10">
      <c r="A247" s="6" t="s">
        <v>84</v>
      </c>
      <c r="B247" s="5">
        <v>5.4</v>
      </c>
      <c r="C247" s="6">
        <v>98.1</v>
      </c>
      <c r="D247" s="7">
        <f>'5'!C59</f>
        <v>55.11</v>
      </c>
      <c r="E247" s="7" t="e">
        <f>'5'!#REF!</f>
        <v>#REF!</v>
      </c>
      <c r="F247" s="6" t="s">
        <v>74</v>
      </c>
      <c r="G247" s="11">
        <v>0</v>
      </c>
      <c r="H247" s="7">
        <f t="shared" si="10"/>
        <v>561.77370030581039</v>
      </c>
      <c r="I247" s="14" t="e">
        <f t="shared" si="9"/>
        <v>#REF!</v>
      </c>
      <c r="J247" s="16" t="e">
        <f t="shared" si="11"/>
        <v>#REF!</v>
      </c>
    </row>
    <row r="248" spans="1:10">
      <c r="A248" s="6" t="s">
        <v>84</v>
      </c>
      <c r="B248" s="5">
        <v>5.8</v>
      </c>
      <c r="C248" s="6">
        <v>115.5</v>
      </c>
      <c r="D248" s="7">
        <f>'5'!C60</f>
        <v>57.22</v>
      </c>
      <c r="E248" s="7" t="e">
        <f>'5'!#REF!</f>
        <v>#REF!</v>
      </c>
      <c r="F248" s="6" t="s">
        <v>74</v>
      </c>
      <c r="G248" s="11">
        <v>0</v>
      </c>
      <c r="H248" s="7">
        <f t="shared" si="10"/>
        <v>495.41125541125541</v>
      </c>
      <c r="I248" s="14" t="e">
        <f t="shared" si="9"/>
        <v>#REF!</v>
      </c>
      <c r="J248" s="16" t="e">
        <f t="shared" si="11"/>
        <v>#REF!</v>
      </c>
    </row>
    <row r="249" spans="1:10">
      <c r="A249" s="6" t="s">
        <v>84</v>
      </c>
      <c r="B249" s="5">
        <v>6.3</v>
      </c>
      <c r="C249" s="6">
        <v>134</v>
      </c>
      <c r="D249" s="7">
        <f>'5'!C61</f>
        <v>59.55</v>
      </c>
      <c r="E249" s="7" t="e">
        <f>'5'!#REF!</f>
        <v>#REF!</v>
      </c>
      <c r="F249" s="6" t="s">
        <v>74</v>
      </c>
      <c r="G249" s="11">
        <v>0</v>
      </c>
      <c r="H249" s="7">
        <f t="shared" si="10"/>
        <v>444.40298507462683</v>
      </c>
      <c r="I249" s="14" t="e">
        <f t="shared" si="9"/>
        <v>#REF!</v>
      </c>
      <c r="J249" s="16" t="e">
        <f t="shared" si="11"/>
        <v>#REF!</v>
      </c>
    </row>
    <row r="250" spans="1:10">
      <c r="A250" s="6" t="s">
        <v>84</v>
      </c>
      <c r="B250" s="5">
        <v>6.7</v>
      </c>
      <c r="C250" s="6">
        <v>153.5</v>
      </c>
      <c r="D250" s="7">
        <f>'5'!C62</f>
        <v>62.12</v>
      </c>
      <c r="E250" s="7" t="e">
        <f>'5'!#REF!</f>
        <v>#REF!</v>
      </c>
      <c r="F250" s="6" t="s">
        <v>74</v>
      </c>
      <c r="G250" s="11">
        <v>0</v>
      </c>
      <c r="H250" s="7">
        <f t="shared" si="10"/>
        <v>404.69055374592836</v>
      </c>
      <c r="I250" s="14" t="e">
        <f t="shared" si="9"/>
        <v>#REF!</v>
      </c>
      <c r="J250" s="16" t="e">
        <f t="shared" si="11"/>
        <v>#REF!</v>
      </c>
    </row>
    <row r="251" spans="1:10">
      <c r="A251" s="6" t="s">
        <v>84</v>
      </c>
      <c r="B251" s="5">
        <v>7.6</v>
      </c>
      <c r="C251" s="6">
        <v>197</v>
      </c>
      <c r="D251" s="7">
        <f>'5'!C63</f>
        <v>64.23</v>
      </c>
      <c r="E251" s="7" t="e">
        <f>'5'!#REF!</f>
        <v>#REF!</v>
      </c>
      <c r="F251" s="6" t="s">
        <v>74</v>
      </c>
      <c r="G251" s="11">
        <v>0</v>
      </c>
      <c r="H251" s="7">
        <f t="shared" si="10"/>
        <v>326.04060913705587</v>
      </c>
      <c r="I251" s="14" t="e">
        <f t="shared" si="9"/>
        <v>#REF!</v>
      </c>
      <c r="J251" s="16" t="e">
        <f t="shared" si="11"/>
        <v>#REF!</v>
      </c>
    </row>
    <row r="252" spans="1:10">
      <c r="A252" s="6" t="s">
        <v>84</v>
      </c>
      <c r="B252" s="5">
        <v>8.5</v>
      </c>
      <c r="C252" s="6">
        <v>246</v>
      </c>
      <c r="D252" s="7">
        <f>'5'!C64</f>
        <v>69.84</v>
      </c>
      <c r="E252" s="7" t="e">
        <f>'5'!#REF!</f>
        <v>#REF!</v>
      </c>
      <c r="F252" s="6" t="s">
        <v>74</v>
      </c>
      <c r="G252" s="11">
        <v>0</v>
      </c>
      <c r="H252" s="7">
        <f t="shared" si="10"/>
        <v>283.90243902439028</v>
      </c>
      <c r="I252" s="14" t="e">
        <f t="shared" si="9"/>
        <v>#REF!</v>
      </c>
      <c r="J252" s="16" t="e">
        <f t="shared" si="11"/>
        <v>#REF!</v>
      </c>
    </row>
    <row r="253" spans="1:10">
      <c r="A253" s="6" t="s">
        <v>84</v>
      </c>
      <c r="B253" s="5">
        <v>9</v>
      </c>
      <c r="C253" s="6">
        <v>273.5</v>
      </c>
      <c r="D253" s="7">
        <f>'5'!C65</f>
        <v>73.09</v>
      </c>
      <c r="E253" s="7" t="e">
        <f>'5'!#REF!</f>
        <v>#REF!</v>
      </c>
      <c r="F253" s="6" t="s">
        <v>74</v>
      </c>
      <c r="G253" s="11">
        <v>0</v>
      </c>
      <c r="H253" s="7">
        <f t="shared" si="10"/>
        <v>267.23948811700183</v>
      </c>
      <c r="I253" s="14" t="e">
        <f t="shared" si="9"/>
        <v>#REF!</v>
      </c>
      <c r="J253" s="16" t="e">
        <f t="shared" si="11"/>
        <v>#REF!</v>
      </c>
    </row>
    <row r="254" spans="1:10">
      <c r="A254" s="6" t="s">
        <v>84</v>
      </c>
      <c r="B254" s="5">
        <v>11.5</v>
      </c>
      <c r="C254" s="6">
        <v>427</v>
      </c>
      <c r="D254" s="7">
        <f>'5'!C66</f>
        <v>82.58</v>
      </c>
      <c r="E254" s="7" t="e">
        <f>'5'!#REF!</f>
        <v>#REF!</v>
      </c>
      <c r="F254" s="6" t="s">
        <v>74</v>
      </c>
      <c r="G254" s="11">
        <v>0</v>
      </c>
      <c r="H254" s="7">
        <f t="shared" si="10"/>
        <v>193.3957845433255</v>
      </c>
      <c r="I254" s="14" t="e">
        <f t="shared" si="9"/>
        <v>#REF!</v>
      </c>
      <c r="J254" s="16" t="e">
        <f t="shared" si="11"/>
        <v>#REF!</v>
      </c>
    </row>
    <row r="255" spans="1:10">
      <c r="A255" s="6" t="s">
        <v>84</v>
      </c>
      <c r="B255" s="5">
        <v>13</v>
      </c>
      <c r="D255" s="7">
        <f>'5'!C67</f>
        <v>103.21</v>
      </c>
      <c r="E255" s="7" t="e">
        <f>'5'!#REF!</f>
        <v>#REF!</v>
      </c>
      <c r="F255" s="6" t="s">
        <v>74</v>
      </c>
      <c r="G255" s="11">
        <v>0</v>
      </c>
      <c r="H255" s="7" t="e">
        <f t="shared" si="10"/>
        <v>#DIV/0!</v>
      </c>
      <c r="I255" s="14" t="e">
        <f t="shared" si="9"/>
        <v>#REF!</v>
      </c>
      <c r="J255" s="16" t="e">
        <f t="shared" si="11"/>
        <v>#REF!</v>
      </c>
    </row>
    <row r="256" spans="1:10">
      <c r="A256" s="6" t="s">
        <v>84</v>
      </c>
      <c r="B256" s="5">
        <v>13.5</v>
      </c>
      <c r="C256" s="6">
        <v>613.5</v>
      </c>
      <c r="D256" s="7">
        <f>'5'!C68</f>
        <v>123.91</v>
      </c>
      <c r="E256" s="7" t="e">
        <f>'5'!#REF!</f>
        <v>#REF!</v>
      </c>
      <c r="F256" s="6" t="s">
        <v>74</v>
      </c>
      <c r="G256" s="11">
        <v>0</v>
      </c>
      <c r="H256" s="7">
        <f t="shared" si="10"/>
        <v>201.97229013854931</v>
      </c>
      <c r="I256" s="14" t="e">
        <f t="shared" si="9"/>
        <v>#REF!</v>
      </c>
      <c r="J256" s="16" t="e">
        <f t="shared" si="11"/>
        <v>#REF!</v>
      </c>
    </row>
    <row r="257" spans="1:10">
      <c r="A257" s="6" t="s">
        <v>84</v>
      </c>
      <c r="B257" s="5">
        <v>15.5</v>
      </c>
      <c r="C257" s="6">
        <v>834.5</v>
      </c>
      <c r="D257" s="7" t="e">
        <f>'5'!#REF!</f>
        <v>#REF!</v>
      </c>
      <c r="E257" s="7" t="e">
        <f>'5'!#REF!</f>
        <v>#REF!</v>
      </c>
      <c r="F257" s="6" t="s">
        <v>74</v>
      </c>
      <c r="G257" s="11">
        <v>0</v>
      </c>
      <c r="H257" s="7" t="e">
        <f t="shared" si="10"/>
        <v>#REF!</v>
      </c>
      <c r="I257" s="14" t="e">
        <f t="shared" si="9"/>
        <v>#REF!</v>
      </c>
      <c r="J257" s="16" t="e">
        <f t="shared" si="11"/>
        <v>#REF!</v>
      </c>
    </row>
    <row r="258" spans="1:10">
      <c r="A258" s="6" t="s">
        <v>85</v>
      </c>
      <c r="B258" s="5">
        <v>4.5999999999999996</v>
      </c>
      <c r="C258" s="6">
        <v>77.8</v>
      </c>
      <c r="D258" s="7">
        <f>'6'!C6</f>
        <v>22.94</v>
      </c>
      <c r="E258" s="7" t="e">
        <f>'6'!#REF!</f>
        <v>#REF!</v>
      </c>
      <c r="F258" s="6" t="s">
        <v>74</v>
      </c>
      <c r="G258" s="11">
        <v>0.08</v>
      </c>
      <c r="H258" s="7">
        <f t="shared" si="10"/>
        <v>318.44730077120823</v>
      </c>
      <c r="I258" s="14" t="e">
        <f t="shared" si="9"/>
        <v>#REF!</v>
      </c>
      <c r="J258" s="16" t="e">
        <f t="shared" si="11"/>
        <v>#REF!</v>
      </c>
    </row>
    <row r="259" spans="1:10">
      <c r="A259" s="6" t="s">
        <v>85</v>
      </c>
      <c r="B259" s="5">
        <v>5.0999999999999996</v>
      </c>
      <c r="C259" s="6">
        <v>95.9</v>
      </c>
      <c r="D259" s="7">
        <f>'6'!C7</f>
        <v>26.41</v>
      </c>
      <c r="E259" s="7" t="e">
        <f>'6'!#REF!</f>
        <v>#REF!</v>
      </c>
      <c r="F259" s="6" t="s">
        <v>74</v>
      </c>
      <c r="G259" s="11">
        <v>0.08</v>
      </c>
      <c r="H259" s="7">
        <f t="shared" si="10"/>
        <v>297.42231491136602</v>
      </c>
      <c r="I259" s="14" t="e">
        <f t="shared" ref="I259:I322" si="12">IF(OR(D259=0,E259=0),,E259/(D259*(1+G259))-1)</f>
        <v>#REF!</v>
      </c>
      <c r="J259" s="16" t="e">
        <f t="shared" si="11"/>
        <v>#REF!</v>
      </c>
    </row>
    <row r="260" spans="1:10">
      <c r="A260" s="6" t="s">
        <v>85</v>
      </c>
      <c r="B260" s="5">
        <v>5.7</v>
      </c>
      <c r="C260" s="6">
        <v>126</v>
      </c>
      <c r="D260" s="7">
        <f>'6'!C8</f>
        <v>30</v>
      </c>
      <c r="E260" s="7" t="e">
        <f>'6'!#REF!</f>
        <v>#REF!</v>
      </c>
      <c r="F260" s="6" t="s">
        <v>74</v>
      </c>
      <c r="G260" s="11">
        <v>0.08</v>
      </c>
      <c r="H260" s="7">
        <f t="shared" ref="H260:H323" si="13">D260*(1+G260)/C260*1000</f>
        <v>257.14285714285717</v>
      </c>
      <c r="I260" s="14" t="e">
        <f t="shared" si="12"/>
        <v>#REF!</v>
      </c>
      <c r="J260" s="16" t="e">
        <f t="shared" ref="J260:J323" si="14">IF(OR(D260=0,E260=0),,1.43/(I260+1)-1)</f>
        <v>#REF!</v>
      </c>
    </row>
    <row r="261" spans="1:10">
      <c r="A261" s="6" t="s">
        <v>85</v>
      </c>
      <c r="B261" s="5">
        <v>6.4</v>
      </c>
      <c r="C261" s="6">
        <v>153</v>
      </c>
      <c r="D261" s="7">
        <f>'6'!C9</f>
        <v>33.79</v>
      </c>
      <c r="E261" s="7" t="e">
        <f>'6'!#REF!</f>
        <v>#REF!</v>
      </c>
      <c r="F261" s="6" t="s">
        <v>74</v>
      </c>
      <c r="G261" s="11">
        <v>0.08</v>
      </c>
      <c r="H261" s="7">
        <f t="shared" si="13"/>
        <v>238.51764705882354</v>
      </c>
      <c r="I261" s="14" t="e">
        <f t="shared" si="12"/>
        <v>#REF!</v>
      </c>
      <c r="J261" s="16" t="e">
        <f t="shared" si="14"/>
        <v>#REF!</v>
      </c>
    </row>
    <row r="262" spans="1:10">
      <c r="A262" s="6" t="s">
        <v>85</v>
      </c>
      <c r="B262" s="5">
        <v>7.8</v>
      </c>
      <c r="C262" s="6">
        <v>220.5</v>
      </c>
      <c r="D262" s="7">
        <f>'6'!C10</f>
        <v>41.79</v>
      </c>
      <c r="E262" s="7" t="e">
        <f>'6'!#REF!</f>
        <v>#REF!</v>
      </c>
      <c r="F262" s="6" t="s">
        <v>74</v>
      </c>
      <c r="G262" s="11">
        <v>0.08</v>
      </c>
      <c r="H262" s="7">
        <f t="shared" si="13"/>
        <v>204.68571428571431</v>
      </c>
      <c r="I262" s="14" t="e">
        <f t="shared" si="12"/>
        <v>#REF!</v>
      </c>
      <c r="J262" s="16" t="e">
        <f t="shared" si="14"/>
        <v>#REF!</v>
      </c>
    </row>
    <row r="263" spans="1:10">
      <c r="A263" s="6" t="s">
        <v>85</v>
      </c>
      <c r="B263" s="5">
        <v>8.8000000000000007</v>
      </c>
      <c r="C263" s="6">
        <v>293.60000000000002</v>
      </c>
      <c r="D263" s="7">
        <f>'6'!C11</f>
        <v>50.2</v>
      </c>
      <c r="E263" s="7" t="e">
        <f>'6'!#REF!</f>
        <v>#REF!</v>
      </c>
      <c r="F263" s="6" t="s">
        <v>74</v>
      </c>
      <c r="G263" s="11">
        <v>0.08</v>
      </c>
      <c r="H263" s="7">
        <f t="shared" si="13"/>
        <v>184.65940054495914</v>
      </c>
      <c r="I263" s="14" t="e">
        <f t="shared" si="12"/>
        <v>#REF!</v>
      </c>
      <c r="J263" s="16" t="e">
        <f t="shared" si="14"/>
        <v>#REF!</v>
      </c>
    </row>
    <row r="264" spans="1:10">
      <c r="A264" s="6" t="s">
        <v>85</v>
      </c>
      <c r="B264" s="5">
        <v>10.5</v>
      </c>
      <c r="C264" s="6">
        <v>387.5</v>
      </c>
      <c r="D264" s="7">
        <f>'6'!C12</f>
        <v>59.67</v>
      </c>
      <c r="E264" s="7" t="e">
        <f>'6'!#REF!</f>
        <v>#REF!</v>
      </c>
      <c r="F264" s="6" t="s">
        <v>74</v>
      </c>
      <c r="G264" s="11">
        <v>0.08</v>
      </c>
      <c r="H264" s="7">
        <f t="shared" si="13"/>
        <v>166.30606451612903</v>
      </c>
      <c r="I264" s="14" t="e">
        <f t="shared" si="12"/>
        <v>#REF!</v>
      </c>
      <c r="J264" s="16" t="e">
        <f t="shared" si="14"/>
        <v>#REF!</v>
      </c>
    </row>
    <row r="265" spans="1:10">
      <c r="A265" s="6" t="s">
        <v>85</v>
      </c>
      <c r="B265" s="5">
        <v>11.5</v>
      </c>
      <c r="C265" s="6">
        <v>487</v>
      </c>
      <c r="D265" s="7">
        <f>'6'!C13</f>
        <v>68.44</v>
      </c>
      <c r="E265" s="7" t="e">
        <f>'6'!#REF!</f>
        <v>#REF!</v>
      </c>
      <c r="F265" s="6" t="s">
        <v>74</v>
      </c>
      <c r="G265" s="11">
        <v>0.08</v>
      </c>
      <c r="H265" s="7">
        <f t="shared" si="13"/>
        <v>151.77659137577001</v>
      </c>
      <c r="I265" s="14" t="e">
        <f t="shared" si="12"/>
        <v>#REF!</v>
      </c>
      <c r="J265" s="16" t="e">
        <f t="shared" si="14"/>
        <v>#REF!</v>
      </c>
    </row>
    <row r="266" spans="1:10">
      <c r="A266" s="6" t="s">
        <v>85</v>
      </c>
      <c r="B266" s="5">
        <v>12</v>
      </c>
      <c r="C266" s="6">
        <v>530</v>
      </c>
      <c r="D266" s="7">
        <f>'6'!C14</f>
        <v>72.819999999999993</v>
      </c>
      <c r="E266" s="7" t="e">
        <f>'6'!#REF!</f>
        <v>#REF!</v>
      </c>
      <c r="F266" s="6" t="s">
        <v>74</v>
      </c>
      <c r="G266" s="11">
        <v>0.08</v>
      </c>
      <c r="H266" s="7">
        <f t="shared" si="13"/>
        <v>148.38792452830188</v>
      </c>
      <c r="I266" s="14" t="e">
        <f t="shared" si="12"/>
        <v>#REF!</v>
      </c>
      <c r="J266" s="16" t="e">
        <f t="shared" si="14"/>
        <v>#REF!</v>
      </c>
    </row>
    <row r="267" spans="1:10">
      <c r="A267" s="6" t="s">
        <v>85</v>
      </c>
      <c r="B267" s="5">
        <v>13</v>
      </c>
      <c r="C267" s="6">
        <v>597.29999999999995</v>
      </c>
      <c r="D267" s="7">
        <f>'6'!C15</f>
        <v>79.760000000000005</v>
      </c>
      <c r="E267" s="7" t="e">
        <f>'6'!#REF!</f>
        <v>#REF!</v>
      </c>
      <c r="F267" s="6" t="s">
        <v>74</v>
      </c>
      <c r="G267" s="11">
        <v>0.08</v>
      </c>
      <c r="H267" s="7">
        <f t="shared" si="13"/>
        <v>144.216976393772</v>
      </c>
      <c r="I267" s="14" t="e">
        <f t="shared" si="12"/>
        <v>#REF!</v>
      </c>
      <c r="J267" s="16" t="e">
        <f t="shared" si="14"/>
        <v>#REF!</v>
      </c>
    </row>
    <row r="268" spans="1:10">
      <c r="A268" s="6" t="s">
        <v>85</v>
      </c>
      <c r="B268" s="5">
        <v>14</v>
      </c>
      <c r="C268" s="6">
        <v>719</v>
      </c>
      <c r="D268" s="7">
        <f>'6'!C16</f>
        <v>94.29</v>
      </c>
      <c r="E268" s="7" t="e">
        <f>'6'!#REF!</f>
        <v>#REF!</v>
      </c>
      <c r="F268" s="6" t="s">
        <v>74</v>
      </c>
      <c r="G268" s="11">
        <v>0.08</v>
      </c>
      <c r="H268" s="7">
        <f t="shared" si="13"/>
        <v>141.63171070931853</v>
      </c>
      <c r="I268" s="14" t="e">
        <f t="shared" si="12"/>
        <v>#REF!</v>
      </c>
      <c r="J268" s="16" t="e">
        <f t="shared" si="14"/>
        <v>#REF!</v>
      </c>
    </row>
    <row r="269" spans="1:10">
      <c r="A269" s="6" t="s">
        <v>85</v>
      </c>
      <c r="B269" s="5">
        <v>15</v>
      </c>
      <c r="C269" s="6">
        <v>852.5</v>
      </c>
      <c r="D269" s="7">
        <f>'6'!C17</f>
        <v>111.35</v>
      </c>
      <c r="E269" s="7" t="e">
        <f>'6'!#REF!</f>
        <v>#REF!</v>
      </c>
      <c r="F269" s="6" t="s">
        <v>74</v>
      </c>
      <c r="G269" s="11">
        <v>0.08</v>
      </c>
      <c r="H269" s="7">
        <f t="shared" si="13"/>
        <v>141.06510263929616</v>
      </c>
      <c r="I269" s="14" t="e">
        <f t="shared" si="12"/>
        <v>#REF!</v>
      </c>
      <c r="J269" s="16" t="e">
        <f t="shared" si="14"/>
        <v>#REF!</v>
      </c>
    </row>
    <row r="270" spans="1:10">
      <c r="A270" s="6" t="s">
        <v>85</v>
      </c>
      <c r="B270" s="5">
        <v>16.5</v>
      </c>
      <c r="C270" s="6">
        <v>996.5</v>
      </c>
      <c r="D270" s="7">
        <f>'6'!C18</f>
        <v>127.92</v>
      </c>
      <c r="E270" s="7" t="e">
        <f>'6'!#REF!</f>
        <v>#REF!</v>
      </c>
      <c r="F270" s="6" t="s">
        <v>74</v>
      </c>
      <c r="G270" s="11">
        <v>0.08</v>
      </c>
      <c r="H270" s="7">
        <f t="shared" si="13"/>
        <v>138.63883592574012</v>
      </c>
      <c r="I270" s="14" t="e">
        <f t="shared" si="12"/>
        <v>#REF!</v>
      </c>
      <c r="J270" s="16" t="e">
        <f t="shared" si="14"/>
        <v>#REF!</v>
      </c>
    </row>
    <row r="271" spans="1:10">
      <c r="A271" s="6" t="s">
        <v>85</v>
      </c>
      <c r="B271" s="5">
        <v>17.5</v>
      </c>
      <c r="C271" s="6">
        <v>1155</v>
      </c>
      <c r="D271" s="7">
        <f>'6'!C19</f>
        <v>146.27000000000001</v>
      </c>
      <c r="E271" s="7" t="e">
        <f>'6'!#REF!</f>
        <v>#REF!</v>
      </c>
      <c r="F271" s="6" t="s">
        <v>74</v>
      </c>
      <c r="G271" s="11">
        <v>0.08</v>
      </c>
      <c r="H271" s="7">
        <f t="shared" si="13"/>
        <v>136.77194805194807</v>
      </c>
      <c r="I271" s="14" t="e">
        <f t="shared" si="12"/>
        <v>#REF!</v>
      </c>
      <c r="J271" s="16" t="e">
        <f t="shared" si="14"/>
        <v>#REF!</v>
      </c>
    </row>
    <row r="272" spans="1:10">
      <c r="A272" s="6" t="s">
        <v>85</v>
      </c>
      <c r="B272" s="5">
        <v>19.5</v>
      </c>
      <c r="C272" s="6">
        <v>1370</v>
      </c>
      <c r="D272" s="7">
        <f>'6'!C20</f>
        <v>166.26</v>
      </c>
      <c r="E272" s="7" t="e">
        <f>'6'!#REF!</f>
        <v>#REF!</v>
      </c>
      <c r="F272" s="6" t="s">
        <v>74</v>
      </c>
      <c r="G272" s="11">
        <v>0.08</v>
      </c>
      <c r="H272" s="7">
        <f t="shared" si="13"/>
        <v>131.06627737226279</v>
      </c>
      <c r="I272" s="14" t="e">
        <f t="shared" si="12"/>
        <v>#REF!</v>
      </c>
      <c r="J272" s="16" t="e">
        <f t="shared" si="14"/>
        <v>#REF!</v>
      </c>
    </row>
    <row r="273" spans="1:10">
      <c r="A273" s="6" t="s">
        <v>85</v>
      </c>
      <c r="B273" s="5">
        <v>20.5</v>
      </c>
      <c r="C273" s="6">
        <v>1550</v>
      </c>
      <c r="D273" s="7">
        <f>'6'!C21</f>
        <v>186.36</v>
      </c>
      <c r="E273" s="7" t="e">
        <f>'6'!#REF!</f>
        <v>#REF!</v>
      </c>
      <c r="F273" s="6" t="s">
        <v>74</v>
      </c>
      <c r="G273" s="11">
        <v>0.08</v>
      </c>
      <c r="H273" s="7">
        <f t="shared" si="13"/>
        <v>129.85083870967742</v>
      </c>
      <c r="I273" s="14" t="e">
        <f t="shared" si="12"/>
        <v>#REF!</v>
      </c>
      <c r="J273" s="16" t="e">
        <f t="shared" si="14"/>
        <v>#REF!</v>
      </c>
    </row>
    <row r="274" spans="1:10">
      <c r="A274" s="6" t="s">
        <v>85</v>
      </c>
      <c r="B274" s="5">
        <v>22</v>
      </c>
      <c r="C274" s="6">
        <v>1745</v>
      </c>
      <c r="D274" s="7">
        <f>'6'!C22</f>
        <v>208.99</v>
      </c>
      <c r="E274" s="7" t="e">
        <f>'6'!#REF!</f>
        <v>#REF!</v>
      </c>
      <c r="F274" s="6" t="s">
        <v>74</v>
      </c>
      <c r="G274" s="11">
        <v>0.08</v>
      </c>
      <c r="H274" s="7">
        <f t="shared" si="13"/>
        <v>129.34624641833813</v>
      </c>
      <c r="I274" s="14" t="e">
        <f t="shared" si="12"/>
        <v>#REF!</v>
      </c>
      <c r="J274" s="16" t="e">
        <f t="shared" si="14"/>
        <v>#REF!</v>
      </c>
    </row>
    <row r="275" spans="1:10">
      <c r="A275" s="6" t="s">
        <v>85</v>
      </c>
      <c r="B275" s="5">
        <v>23</v>
      </c>
      <c r="C275" s="6">
        <v>1950</v>
      </c>
      <c r="D275" s="7">
        <f>'6'!C23</f>
        <v>230.14</v>
      </c>
      <c r="E275" s="7" t="e">
        <f>'6'!#REF!</f>
        <v>#REF!</v>
      </c>
      <c r="F275" s="6" t="s">
        <v>74</v>
      </c>
      <c r="G275" s="11">
        <v>0.08</v>
      </c>
      <c r="H275" s="7">
        <f t="shared" si="13"/>
        <v>127.46215384615384</v>
      </c>
      <c r="I275" s="14" t="e">
        <f t="shared" si="12"/>
        <v>#REF!</v>
      </c>
      <c r="J275" s="16" t="e">
        <f t="shared" si="14"/>
        <v>#REF!</v>
      </c>
    </row>
    <row r="276" spans="1:10">
      <c r="A276" s="6" t="s">
        <v>85</v>
      </c>
      <c r="B276" s="5">
        <v>25.5</v>
      </c>
      <c r="C276" s="6">
        <v>2390</v>
      </c>
      <c r="D276" s="7">
        <f>'6'!C24</f>
        <v>281.62</v>
      </c>
      <c r="E276" s="7" t="e">
        <f>'6'!#REF!</f>
        <v>#REF!</v>
      </c>
      <c r="F276" s="6" t="s">
        <v>74</v>
      </c>
      <c r="G276" s="11">
        <v>0.08</v>
      </c>
      <c r="H276" s="7">
        <f t="shared" si="13"/>
        <v>127.25924686192469</v>
      </c>
      <c r="I276" s="14" t="e">
        <f t="shared" si="12"/>
        <v>#REF!</v>
      </c>
      <c r="J276" s="16" t="e">
        <f t="shared" si="14"/>
        <v>#REF!</v>
      </c>
    </row>
    <row r="277" spans="1:10">
      <c r="A277" s="6" t="s">
        <v>85</v>
      </c>
      <c r="B277" s="5">
        <v>28</v>
      </c>
      <c r="C277" s="6">
        <v>2880</v>
      </c>
      <c r="D277" s="7">
        <f>'6'!C25</f>
        <v>339.53</v>
      </c>
      <c r="E277" s="7" t="e">
        <f>'6'!#REF!</f>
        <v>#REF!</v>
      </c>
      <c r="F277" s="6" t="s">
        <v>74</v>
      </c>
      <c r="G277" s="11">
        <v>0.08</v>
      </c>
      <c r="H277" s="7">
        <f t="shared" si="13"/>
        <v>127.32375000000002</v>
      </c>
      <c r="I277" s="14" t="e">
        <f t="shared" si="12"/>
        <v>#REF!</v>
      </c>
      <c r="J277" s="16" t="e">
        <f t="shared" si="14"/>
        <v>#REF!</v>
      </c>
    </row>
    <row r="278" spans="1:10">
      <c r="A278" s="6" t="s">
        <v>85</v>
      </c>
      <c r="B278" s="5">
        <v>30.5</v>
      </c>
      <c r="C278" s="6">
        <v>3410</v>
      </c>
      <c r="D278" s="7">
        <f>'6'!C26</f>
        <v>368.15</v>
      </c>
      <c r="E278" s="7" t="e">
        <f>'6'!#REF!</f>
        <v>#REF!</v>
      </c>
      <c r="F278" s="6" t="s">
        <v>74</v>
      </c>
      <c r="G278" s="11">
        <v>0.08</v>
      </c>
      <c r="H278" s="7">
        <f t="shared" si="13"/>
        <v>116.59882697947214</v>
      </c>
      <c r="I278" s="14" t="e">
        <f t="shared" si="12"/>
        <v>#REF!</v>
      </c>
      <c r="J278" s="16" t="e">
        <f t="shared" si="14"/>
        <v>#REF!</v>
      </c>
    </row>
    <row r="279" spans="1:10">
      <c r="A279" s="6" t="s">
        <v>85</v>
      </c>
      <c r="B279" s="5">
        <v>32.5</v>
      </c>
      <c r="C279" s="6">
        <v>3990</v>
      </c>
      <c r="D279" s="7">
        <f>'6'!C27</f>
        <v>428.52</v>
      </c>
      <c r="E279" s="7" t="e">
        <f>'6'!#REF!</f>
        <v>#REF!</v>
      </c>
      <c r="F279" s="6" t="s">
        <v>74</v>
      </c>
      <c r="G279" s="11">
        <v>0.08</v>
      </c>
      <c r="H279" s="7">
        <f t="shared" si="13"/>
        <v>115.99037593984963</v>
      </c>
      <c r="I279" s="14" t="e">
        <f t="shared" si="12"/>
        <v>#REF!</v>
      </c>
      <c r="J279" s="16" t="e">
        <f t="shared" si="14"/>
        <v>#REF!</v>
      </c>
    </row>
    <row r="280" spans="1:10">
      <c r="A280" s="6" t="s">
        <v>85</v>
      </c>
      <c r="B280" s="5">
        <v>35</v>
      </c>
      <c r="C280" s="6">
        <v>4610</v>
      </c>
      <c r="D280" s="7">
        <f>'6'!C28</f>
        <v>490.37</v>
      </c>
      <c r="E280" s="7" t="e">
        <f>'6'!#REF!</f>
        <v>#REF!</v>
      </c>
      <c r="F280" s="6" t="s">
        <v>74</v>
      </c>
      <c r="G280" s="11">
        <v>0.08</v>
      </c>
      <c r="H280" s="7">
        <f t="shared" si="13"/>
        <v>114.88060737527115</v>
      </c>
      <c r="I280" s="14" t="e">
        <f t="shared" si="12"/>
        <v>#REF!</v>
      </c>
      <c r="J280" s="16" t="e">
        <f t="shared" si="14"/>
        <v>#REF!</v>
      </c>
    </row>
    <row r="281" spans="1:10">
      <c r="A281" s="6" t="s">
        <v>85</v>
      </c>
      <c r="B281" s="5">
        <v>37</v>
      </c>
      <c r="C281" s="6">
        <v>5035</v>
      </c>
      <c r="D281" s="7">
        <f>'6'!C29</f>
        <v>533.08000000000004</v>
      </c>
      <c r="E281" s="7" t="e">
        <f>'6'!#REF!</f>
        <v>#REF!</v>
      </c>
      <c r="F281" s="6" t="s">
        <v>74</v>
      </c>
      <c r="G281" s="11">
        <v>0.08</v>
      </c>
      <c r="H281" s="7">
        <f t="shared" si="13"/>
        <v>114.344865938431</v>
      </c>
      <c r="I281" s="14" t="e">
        <f t="shared" si="12"/>
        <v>#REF!</v>
      </c>
      <c r="J281" s="16" t="e">
        <f t="shared" si="14"/>
        <v>#REF!</v>
      </c>
    </row>
    <row r="282" spans="1:10">
      <c r="A282" s="6" t="s">
        <v>85</v>
      </c>
      <c r="B282" s="5">
        <v>39</v>
      </c>
      <c r="C282" s="6">
        <v>5475</v>
      </c>
      <c r="D282" s="7">
        <f>'6'!C30</f>
        <v>574.88</v>
      </c>
      <c r="E282" s="7" t="e">
        <f>'6'!#REF!</f>
        <v>#REF!</v>
      </c>
      <c r="F282" s="6" t="s">
        <v>74</v>
      </c>
      <c r="G282" s="11">
        <v>0.08</v>
      </c>
      <c r="H282" s="7">
        <f t="shared" si="13"/>
        <v>113.40098630136987</v>
      </c>
      <c r="I282" s="14" t="e">
        <f t="shared" si="12"/>
        <v>#REF!</v>
      </c>
      <c r="J282" s="16" t="e">
        <f t="shared" si="14"/>
        <v>#REF!</v>
      </c>
    </row>
    <row r="283" spans="1:10">
      <c r="A283" s="6" t="s">
        <v>85</v>
      </c>
      <c r="B283" s="5">
        <v>40</v>
      </c>
      <c r="C283" s="6">
        <v>5830</v>
      </c>
      <c r="D283" s="7">
        <f>'6'!C31</f>
        <v>608.35</v>
      </c>
      <c r="E283" s="7" t="e">
        <f>'6'!#REF!</f>
        <v>#REF!</v>
      </c>
      <c r="F283" s="6" t="s">
        <v>74</v>
      </c>
      <c r="G283" s="11">
        <v>0.08</v>
      </c>
      <c r="H283" s="7">
        <f t="shared" si="13"/>
        <v>112.69605488850773</v>
      </c>
      <c r="I283" s="14" t="e">
        <f t="shared" si="12"/>
        <v>#REF!</v>
      </c>
      <c r="J283" s="16" t="e">
        <f t="shared" si="14"/>
        <v>#REF!</v>
      </c>
    </row>
    <row r="284" spans="1:10">
      <c r="A284" s="6" t="s">
        <v>85</v>
      </c>
      <c r="B284" s="5">
        <v>41</v>
      </c>
      <c r="C284" s="6">
        <v>6200</v>
      </c>
      <c r="D284" s="7">
        <f>'6'!C32</f>
        <v>644.45000000000005</v>
      </c>
      <c r="E284" s="7" t="e">
        <f>'6'!#REF!</f>
        <v>#REF!</v>
      </c>
      <c r="F284" s="6" t="s">
        <v>74</v>
      </c>
      <c r="G284" s="11">
        <v>0.08</v>
      </c>
      <c r="H284" s="7">
        <f t="shared" si="13"/>
        <v>112.25903225806454</v>
      </c>
      <c r="I284" s="14" t="e">
        <f t="shared" si="12"/>
        <v>#REF!</v>
      </c>
      <c r="J284" s="16" t="e">
        <f t="shared" si="14"/>
        <v>#REF!</v>
      </c>
    </row>
    <row r="285" spans="1:10">
      <c r="A285" s="6" t="s">
        <v>85</v>
      </c>
      <c r="B285" s="5">
        <v>43.5</v>
      </c>
      <c r="C285" s="6">
        <v>6975</v>
      </c>
      <c r="D285" s="7">
        <f>'6'!C33</f>
        <v>720.85</v>
      </c>
      <c r="E285" s="7" t="e">
        <f>'6'!#REF!</f>
        <v>#REF!</v>
      </c>
      <c r="F285" s="6" t="s">
        <v>74</v>
      </c>
      <c r="G285" s="11">
        <v>0.08</v>
      </c>
      <c r="H285" s="7">
        <f t="shared" si="13"/>
        <v>111.61548387096775</v>
      </c>
      <c r="I285" s="14" t="e">
        <f t="shared" si="12"/>
        <v>#REF!</v>
      </c>
      <c r="J285" s="16" t="e">
        <f t="shared" si="14"/>
        <v>#REF!</v>
      </c>
    </row>
    <row r="286" spans="1:10">
      <c r="A286" s="6" t="s">
        <v>85</v>
      </c>
      <c r="B286" s="5">
        <v>45</v>
      </c>
      <c r="C286" s="6">
        <v>7370</v>
      </c>
      <c r="D286" s="7" t="e">
        <f>'6'!#REF!</f>
        <v>#REF!</v>
      </c>
      <c r="E286" s="7" t="e">
        <f>'6'!#REF!</f>
        <v>#REF!</v>
      </c>
      <c r="F286" s="6" t="s">
        <v>74</v>
      </c>
      <c r="G286" s="11">
        <v>0.08</v>
      </c>
      <c r="H286" s="7" t="e">
        <f t="shared" si="13"/>
        <v>#REF!</v>
      </c>
      <c r="I286" s="14" t="e">
        <f t="shared" si="12"/>
        <v>#REF!</v>
      </c>
      <c r="J286" s="16" t="e">
        <f t="shared" si="14"/>
        <v>#REF!</v>
      </c>
    </row>
    <row r="287" spans="1:10">
      <c r="A287" s="6" t="s">
        <v>85</v>
      </c>
      <c r="B287" s="5">
        <v>46</v>
      </c>
      <c r="C287" s="6">
        <v>7790</v>
      </c>
      <c r="D287" s="7" t="e">
        <f>'6'!#REF!</f>
        <v>#REF!</v>
      </c>
      <c r="E287" s="7" t="e">
        <f>'6'!#REF!</f>
        <v>#REF!</v>
      </c>
      <c r="F287" s="6" t="s">
        <v>74</v>
      </c>
      <c r="G287" s="11">
        <v>0.08</v>
      </c>
      <c r="H287" s="7" t="e">
        <f t="shared" si="13"/>
        <v>#REF!</v>
      </c>
      <c r="I287" s="14" t="e">
        <f t="shared" si="12"/>
        <v>#REF!</v>
      </c>
      <c r="J287" s="16" t="e">
        <f t="shared" si="14"/>
        <v>#REF!</v>
      </c>
    </row>
    <row r="288" spans="1:10">
      <c r="A288" s="6" t="s">
        <v>86</v>
      </c>
      <c r="B288" s="5">
        <v>5.8</v>
      </c>
      <c r="C288" s="6">
        <v>124</v>
      </c>
      <c r="D288" s="7" t="e">
        <f>'7'!#REF!</f>
        <v>#REF!</v>
      </c>
      <c r="E288" s="7" t="e">
        <f>'7'!#REF!</f>
        <v>#REF!</v>
      </c>
      <c r="F288" s="6" t="s">
        <v>74</v>
      </c>
      <c r="G288" s="11">
        <v>0.1</v>
      </c>
      <c r="H288" s="7" t="e">
        <f t="shared" si="13"/>
        <v>#REF!</v>
      </c>
      <c r="I288" s="14" t="e">
        <f t="shared" si="12"/>
        <v>#REF!</v>
      </c>
      <c r="J288" s="16" t="e">
        <f t="shared" si="14"/>
        <v>#REF!</v>
      </c>
    </row>
    <row r="289" spans="1:10">
      <c r="A289" s="6" t="s">
        <v>86</v>
      </c>
      <c r="B289" s="5">
        <v>6.5</v>
      </c>
      <c r="C289" s="6">
        <v>157</v>
      </c>
      <c r="D289" s="7" t="e">
        <f>'7'!#REF!</f>
        <v>#REF!</v>
      </c>
      <c r="E289" s="7" t="e">
        <f>'7'!#REF!</f>
        <v>#REF!</v>
      </c>
      <c r="F289" s="6" t="s">
        <v>74</v>
      </c>
      <c r="G289" s="11">
        <v>0.1</v>
      </c>
      <c r="H289" s="7" t="e">
        <f t="shared" si="13"/>
        <v>#REF!</v>
      </c>
      <c r="I289" s="14" t="e">
        <f t="shared" si="12"/>
        <v>#REF!</v>
      </c>
      <c r="J289" s="16" t="e">
        <f t="shared" si="14"/>
        <v>#REF!</v>
      </c>
    </row>
    <row r="290" spans="1:10">
      <c r="A290" s="6" t="s">
        <v>86</v>
      </c>
      <c r="B290" s="5">
        <v>8.5</v>
      </c>
      <c r="C290" s="6">
        <v>269</v>
      </c>
      <c r="D290" s="7" t="e">
        <f>'7'!#REF!</f>
        <v>#REF!</v>
      </c>
      <c r="E290" s="7" t="e">
        <f>'7'!#REF!</f>
        <v>#REF!</v>
      </c>
      <c r="F290" s="6" t="s">
        <v>74</v>
      </c>
      <c r="G290" s="11">
        <v>0.1</v>
      </c>
      <c r="H290" s="7" t="e">
        <f t="shared" si="13"/>
        <v>#REF!</v>
      </c>
      <c r="I290" s="14" t="e">
        <f t="shared" si="12"/>
        <v>#REF!</v>
      </c>
      <c r="J290" s="16" t="e">
        <f t="shared" si="14"/>
        <v>#REF!</v>
      </c>
    </row>
    <row r="291" spans="1:10">
      <c r="A291" s="6" t="s">
        <v>86</v>
      </c>
      <c r="B291" s="5">
        <v>11.5</v>
      </c>
      <c r="C291" s="6">
        <v>468</v>
      </c>
      <c r="D291" s="7" t="e">
        <f>'7'!#REF!</f>
        <v>#REF!</v>
      </c>
      <c r="E291" s="7" t="e">
        <f>'7'!#REF!</f>
        <v>#REF!</v>
      </c>
      <c r="F291" s="6" t="s">
        <v>74</v>
      </c>
      <c r="G291" s="11">
        <v>0.1</v>
      </c>
      <c r="H291" s="7" t="e">
        <f t="shared" si="13"/>
        <v>#REF!</v>
      </c>
      <c r="I291" s="14" t="e">
        <f t="shared" si="12"/>
        <v>#REF!</v>
      </c>
      <c r="J291" s="16" t="e">
        <f t="shared" si="14"/>
        <v>#REF!</v>
      </c>
    </row>
    <row r="292" spans="1:10">
      <c r="A292" s="6" t="s">
        <v>86</v>
      </c>
      <c r="B292" s="5">
        <v>13.5</v>
      </c>
      <c r="C292" s="6">
        <v>662.5</v>
      </c>
      <c r="D292" s="7" t="e">
        <f>'7'!#REF!</f>
        <v>#REF!</v>
      </c>
      <c r="E292" s="7" t="e">
        <f>'7'!#REF!</f>
        <v>#REF!</v>
      </c>
      <c r="F292" s="6" t="s">
        <v>74</v>
      </c>
      <c r="G292" s="11">
        <v>0.1</v>
      </c>
      <c r="H292" s="7" t="e">
        <f t="shared" si="13"/>
        <v>#REF!</v>
      </c>
      <c r="I292" s="14" t="e">
        <f t="shared" si="12"/>
        <v>#REF!</v>
      </c>
      <c r="J292" s="16" t="e">
        <f t="shared" si="14"/>
        <v>#REF!</v>
      </c>
    </row>
    <row r="293" spans="1:10">
      <c r="A293" s="6" t="s">
        <v>86</v>
      </c>
      <c r="B293" s="5">
        <v>15.5</v>
      </c>
      <c r="C293" s="6">
        <v>851.5</v>
      </c>
      <c r="D293" s="7">
        <f>'7'!C6</f>
        <v>37.81</v>
      </c>
      <c r="E293" s="7" t="e">
        <f>'7'!#REF!</f>
        <v>#REF!</v>
      </c>
      <c r="F293" s="6" t="s">
        <v>74</v>
      </c>
      <c r="G293" s="11">
        <v>0.1</v>
      </c>
      <c r="H293" s="7">
        <f t="shared" si="13"/>
        <v>48.844392248972412</v>
      </c>
      <c r="I293" s="14" t="e">
        <f t="shared" si="12"/>
        <v>#REF!</v>
      </c>
      <c r="J293" s="16" t="e">
        <f t="shared" si="14"/>
        <v>#REF!</v>
      </c>
    </row>
    <row r="294" spans="1:10">
      <c r="A294" s="6" t="s">
        <v>86</v>
      </c>
      <c r="B294" s="5">
        <v>17</v>
      </c>
      <c r="C294" s="6">
        <v>1065</v>
      </c>
      <c r="D294" s="7">
        <f>'7'!C7</f>
        <v>46.58</v>
      </c>
      <c r="E294" s="7" t="e">
        <f>'7'!#REF!</f>
        <v>#REF!</v>
      </c>
      <c r="F294" s="6" t="s">
        <v>74</v>
      </c>
      <c r="G294" s="11">
        <v>0.1</v>
      </c>
      <c r="H294" s="7">
        <f t="shared" si="13"/>
        <v>48.110798122065731</v>
      </c>
      <c r="I294" s="14" t="e">
        <f t="shared" si="12"/>
        <v>#REF!</v>
      </c>
      <c r="J294" s="16" t="e">
        <f t="shared" si="14"/>
        <v>#REF!</v>
      </c>
    </row>
    <row r="295" spans="1:10">
      <c r="A295" s="6" t="s">
        <v>86</v>
      </c>
      <c r="B295" s="5">
        <v>19.5</v>
      </c>
      <c r="C295" s="6">
        <v>1350</v>
      </c>
      <c r="D295" s="7">
        <f>'7'!C8</f>
        <v>58.97</v>
      </c>
      <c r="E295" s="7" t="e">
        <f>'7'!#REF!</f>
        <v>#REF!</v>
      </c>
      <c r="F295" s="6" t="s">
        <v>74</v>
      </c>
      <c r="G295" s="11">
        <v>0.1</v>
      </c>
      <c r="H295" s="7">
        <f t="shared" si="13"/>
        <v>48.049629629629628</v>
      </c>
      <c r="I295" s="14" t="e">
        <f t="shared" si="12"/>
        <v>#REF!</v>
      </c>
      <c r="J295" s="16" t="e">
        <f t="shared" si="14"/>
        <v>#REF!</v>
      </c>
    </row>
    <row r="296" spans="1:10">
      <c r="A296" s="6" t="s">
        <v>86</v>
      </c>
      <c r="B296" s="5">
        <v>21.5</v>
      </c>
      <c r="C296" s="6">
        <v>1670</v>
      </c>
      <c r="D296" s="7">
        <f>'7'!C9</f>
        <v>72.02</v>
      </c>
      <c r="E296" s="7" t="e">
        <f>'7'!#REF!</f>
        <v>#REF!</v>
      </c>
      <c r="F296" s="6" t="s">
        <v>74</v>
      </c>
      <c r="G296" s="11">
        <v>0.1</v>
      </c>
      <c r="H296" s="7">
        <f t="shared" si="13"/>
        <v>47.43832335329342</v>
      </c>
      <c r="I296" s="14" t="e">
        <f t="shared" si="12"/>
        <v>#REF!</v>
      </c>
      <c r="J296" s="16" t="e">
        <f t="shared" si="14"/>
        <v>#REF!</v>
      </c>
    </row>
    <row r="297" spans="1:10">
      <c r="A297" s="6" t="s">
        <v>86</v>
      </c>
      <c r="B297" s="5">
        <v>22</v>
      </c>
      <c r="D297" s="7">
        <f>'7'!C10</f>
        <v>83.76</v>
      </c>
      <c r="E297" s="7" t="e">
        <f>'7'!#REF!</f>
        <v>#REF!</v>
      </c>
      <c r="F297" s="6" t="s">
        <v>74</v>
      </c>
      <c r="G297" s="11">
        <v>0.1</v>
      </c>
      <c r="H297" s="7" t="e">
        <f t="shared" si="13"/>
        <v>#DIV/0!</v>
      </c>
      <c r="I297" s="14" t="e">
        <f t="shared" si="12"/>
        <v>#REF!</v>
      </c>
      <c r="J297" s="16" t="e">
        <f t="shared" si="14"/>
        <v>#REF!</v>
      </c>
    </row>
    <row r="298" spans="1:10">
      <c r="A298" s="6" t="s">
        <v>86</v>
      </c>
      <c r="B298" s="5">
        <v>23</v>
      </c>
      <c r="C298" s="6">
        <v>1930</v>
      </c>
      <c r="D298" s="7">
        <f>'7'!C11</f>
        <v>95.28</v>
      </c>
      <c r="E298" s="7" t="e">
        <f>'7'!#REF!</f>
        <v>#REF!</v>
      </c>
      <c r="F298" s="6" t="s">
        <v>74</v>
      </c>
      <c r="G298" s="11">
        <v>0.1</v>
      </c>
      <c r="H298" s="7">
        <f t="shared" si="13"/>
        <v>54.304663212435237</v>
      </c>
      <c r="I298" s="14" t="e">
        <f t="shared" si="12"/>
        <v>#REF!</v>
      </c>
      <c r="J298" s="16" t="e">
        <f t="shared" si="14"/>
        <v>#REF!</v>
      </c>
    </row>
    <row r="299" spans="1:10">
      <c r="A299" s="6" t="s">
        <v>86</v>
      </c>
      <c r="B299" s="5">
        <v>25</v>
      </c>
      <c r="C299" s="6">
        <v>2245</v>
      </c>
      <c r="D299" s="7">
        <f>'7'!C12</f>
        <v>104</v>
      </c>
      <c r="E299" s="7" t="e">
        <f>'7'!#REF!</f>
        <v>#REF!</v>
      </c>
      <c r="F299" s="6" t="s">
        <v>74</v>
      </c>
      <c r="G299" s="11">
        <v>0.1</v>
      </c>
      <c r="H299" s="7">
        <f t="shared" si="13"/>
        <v>50.957683741648111</v>
      </c>
      <c r="I299" s="14" t="e">
        <f t="shared" si="12"/>
        <v>#REF!</v>
      </c>
      <c r="J299" s="16" t="e">
        <f t="shared" si="14"/>
        <v>#REF!</v>
      </c>
    </row>
    <row r="300" spans="1:10">
      <c r="A300" s="6" t="s">
        <v>86</v>
      </c>
      <c r="B300" s="5">
        <v>27</v>
      </c>
      <c r="C300" s="6">
        <v>2650</v>
      </c>
      <c r="D300" s="7">
        <f>'7'!C13</f>
        <v>123.13</v>
      </c>
      <c r="E300" s="7" t="e">
        <f>'7'!#REF!</f>
        <v>#REF!</v>
      </c>
      <c r="F300" s="6" t="s">
        <v>74</v>
      </c>
      <c r="G300" s="11">
        <v>0.1</v>
      </c>
      <c r="H300" s="7">
        <f t="shared" si="13"/>
        <v>51.11056603773585</v>
      </c>
      <c r="I300" s="14" t="e">
        <f t="shared" si="12"/>
        <v>#REF!</v>
      </c>
      <c r="J300" s="16" t="e">
        <f t="shared" si="14"/>
        <v>#REF!</v>
      </c>
    </row>
    <row r="301" spans="1:10">
      <c r="A301" s="6" t="s">
        <v>86</v>
      </c>
      <c r="B301" s="5">
        <v>29</v>
      </c>
      <c r="C301" s="6">
        <v>3015</v>
      </c>
      <c r="D301" s="7">
        <f>'7'!C14</f>
        <v>136.15</v>
      </c>
      <c r="E301" s="7" t="e">
        <f>'7'!#REF!</f>
        <v>#REF!</v>
      </c>
      <c r="F301" s="6" t="s">
        <v>74</v>
      </c>
      <c r="G301" s="11">
        <v>0.1</v>
      </c>
      <c r="H301" s="7">
        <f t="shared" si="13"/>
        <v>49.673300165837489</v>
      </c>
      <c r="I301" s="14" t="e">
        <f t="shared" si="12"/>
        <v>#REF!</v>
      </c>
      <c r="J301" s="16" t="e">
        <f t="shared" si="14"/>
        <v>#REF!</v>
      </c>
    </row>
    <row r="302" spans="1:10">
      <c r="A302" s="6" t="s">
        <v>86</v>
      </c>
      <c r="B302" s="5">
        <v>30.5</v>
      </c>
      <c r="C302" s="6">
        <v>3405</v>
      </c>
      <c r="D302" s="7">
        <f>'7'!C15</f>
        <v>150.53</v>
      </c>
      <c r="E302" s="7" t="e">
        <f>'7'!#REF!</f>
        <v>#REF!</v>
      </c>
      <c r="F302" s="6" t="s">
        <v>74</v>
      </c>
      <c r="G302" s="11">
        <v>0.1</v>
      </c>
      <c r="H302" s="7">
        <f t="shared" si="13"/>
        <v>48.629368575624092</v>
      </c>
      <c r="I302" s="14" t="e">
        <f t="shared" si="12"/>
        <v>#REF!</v>
      </c>
      <c r="J302" s="16" t="e">
        <f t="shared" si="14"/>
        <v>#REF!</v>
      </c>
    </row>
    <row r="303" spans="1:10">
      <c r="A303" s="6" t="s">
        <v>86</v>
      </c>
      <c r="B303" s="5">
        <v>33</v>
      </c>
      <c r="C303" s="6">
        <v>3905</v>
      </c>
      <c r="D303" s="7">
        <f>'7'!C16</f>
        <v>176.38</v>
      </c>
      <c r="E303" s="7" t="e">
        <f>'7'!#REF!</f>
        <v>#REF!</v>
      </c>
      <c r="F303" s="6" t="s">
        <v>74</v>
      </c>
      <c r="G303" s="11">
        <v>0.1</v>
      </c>
      <c r="H303" s="7">
        <f t="shared" si="13"/>
        <v>49.684507042253522</v>
      </c>
      <c r="I303" s="14" t="e">
        <f t="shared" si="12"/>
        <v>#REF!</v>
      </c>
      <c r="J303" s="16" t="e">
        <f t="shared" si="14"/>
        <v>#REF!</v>
      </c>
    </row>
    <row r="304" spans="1:10">
      <c r="A304" s="6" t="s">
        <v>86</v>
      </c>
      <c r="B304" s="5">
        <v>35</v>
      </c>
      <c r="C304" s="6">
        <v>4435</v>
      </c>
      <c r="D304" s="7">
        <f>'7'!C17</f>
        <v>194.14</v>
      </c>
      <c r="E304" s="7" t="e">
        <f>'7'!#REF!</f>
        <v>#REF!</v>
      </c>
      <c r="F304" s="6" t="s">
        <v>74</v>
      </c>
      <c r="G304" s="11">
        <v>0.1</v>
      </c>
      <c r="H304" s="7">
        <f t="shared" si="13"/>
        <v>48.151972942502823</v>
      </c>
      <c r="I304" s="14" t="e">
        <f t="shared" si="12"/>
        <v>#REF!</v>
      </c>
      <c r="J304" s="16" t="e">
        <f t="shared" si="14"/>
        <v>#REF!</v>
      </c>
    </row>
    <row r="305" spans="1:10">
      <c r="A305" s="6" t="s">
        <v>86</v>
      </c>
      <c r="B305" s="5">
        <v>39</v>
      </c>
      <c r="C305" s="6">
        <v>5395</v>
      </c>
      <c r="D305" s="7">
        <f>'7'!C18</f>
        <v>209.46</v>
      </c>
      <c r="E305" s="7" t="e">
        <f>'7'!#REF!</f>
        <v>#REF!</v>
      </c>
      <c r="F305" s="6" t="s">
        <v>74</v>
      </c>
      <c r="G305" s="11">
        <v>0.1</v>
      </c>
      <c r="H305" s="7">
        <f t="shared" si="13"/>
        <v>42.707321594068588</v>
      </c>
      <c r="I305" s="14" t="e">
        <f t="shared" si="12"/>
        <v>#REF!</v>
      </c>
      <c r="J305" s="16" t="e">
        <f t="shared" si="14"/>
        <v>#REF!</v>
      </c>
    </row>
    <row r="306" spans="1:10">
      <c r="A306" s="6" t="s">
        <v>86</v>
      </c>
      <c r="B306" s="5">
        <v>43</v>
      </c>
      <c r="C306" s="6">
        <v>6675</v>
      </c>
      <c r="D306" s="7" t="e">
        <f>'7'!#REF!</f>
        <v>#REF!</v>
      </c>
      <c r="E306" s="7" t="e">
        <f>'7'!#REF!</f>
        <v>#REF!</v>
      </c>
      <c r="F306" s="6" t="s">
        <v>74</v>
      </c>
      <c r="G306" s="11">
        <v>0.1</v>
      </c>
      <c r="H306" s="7" t="e">
        <f t="shared" si="13"/>
        <v>#REF!</v>
      </c>
      <c r="I306" s="14" t="e">
        <f t="shared" si="12"/>
        <v>#REF!</v>
      </c>
      <c r="J306" s="16" t="e">
        <f t="shared" si="14"/>
        <v>#REF!</v>
      </c>
    </row>
    <row r="307" spans="1:10">
      <c r="A307" s="6" t="s">
        <v>86</v>
      </c>
      <c r="B307" s="5">
        <v>47</v>
      </c>
      <c r="C307" s="6">
        <v>7845</v>
      </c>
      <c r="D307" s="7" t="e">
        <f>'7'!#REF!</f>
        <v>#REF!</v>
      </c>
      <c r="E307" s="7" t="e">
        <f>'7'!#REF!</f>
        <v>#REF!</v>
      </c>
      <c r="F307" s="6" t="s">
        <v>74</v>
      </c>
      <c r="G307" s="11">
        <v>0.1</v>
      </c>
      <c r="H307" s="7" t="e">
        <f t="shared" si="13"/>
        <v>#REF!</v>
      </c>
      <c r="I307" s="14" t="e">
        <f t="shared" si="12"/>
        <v>#REF!</v>
      </c>
      <c r="J307" s="16" t="e">
        <f t="shared" si="14"/>
        <v>#REF!</v>
      </c>
    </row>
    <row r="308" spans="1:10">
      <c r="A308" s="6" t="s">
        <v>86</v>
      </c>
      <c r="B308" s="5">
        <v>50</v>
      </c>
      <c r="C308" s="6">
        <v>9110</v>
      </c>
      <c r="D308" s="7" t="e">
        <f>'7'!#REF!</f>
        <v>#REF!</v>
      </c>
      <c r="E308" s="7" t="e">
        <f>'7'!#REF!</f>
        <v>#REF!</v>
      </c>
      <c r="F308" s="6" t="s">
        <v>74</v>
      </c>
      <c r="G308" s="11">
        <v>0.1</v>
      </c>
      <c r="H308" s="7" t="e">
        <f t="shared" si="13"/>
        <v>#REF!</v>
      </c>
      <c r="I308" s="14" t="e">
        <f t="shared" si="12"/>
        <v>#REF!</v>
      </c>
      <c r="J308" s="16" t="e">
        <f t="shared" si="14"/>
        <v>#REF!</v>
      </c>
    </row>
    <row r="309" spans="1:10">
      <c r="A309" s="6" t="s">
        <v>86</v>
      </c>
      <c r="B309" s="5">
        <v>52</v>
      </c>
      <c r="C309" s="6">
        <v>9910</v>
      </c>
      <c r="D309" s="7" t="e">
        <f>'7'!#REF!</f>
        <v>#REF!</v>
      </c>
      <c r="E309" s="7" t="e">
        <f>'7'!#REF!</f>
        <v>#REF!</v>
      </c>
      <c r="F309" s="6" t="s">
        <v>74</v>
      </c>
      <c r="G309" s="11">
        <v>0.1</v>
      </c>
      <c r="H309" s="7" t="e">
        <f t="shared" si="13"/>
        <v>#REF!</v>
      </c>
      <c r="I309" s="14" t="e">
        <f t="shared" si="12"/>
        <v>#REF!</v>
      </c>
      <c r="J309" s="16" t="e">
        <f t="shared" si="14"/>
        <v>#REF!</v>
      </c>
    </row>
    <row r="310" spans="1:10">
      <c r="A310" s="6" t="s">
        <v>86</v>
      </c>
      <c r="B310" s="5">
        <v>54</v>
      </c>
      <c r="C310" s="6">
        <v>10600</v>
      </c>
      <c r="D310" s="7" t="e">
        <f>'7'!#REF!</f>
        <v>#REF!</v>
      </c>
      <c r="E310" s="7" t="e">
        <f>'7'!#REF!</f>
        <v>#REF!</v>
      </c>
      <c r="F310" s="6" t="s">
        <v>74</v>
      </c>
      <c r="G310" s="11">
        <v>0.1</v>
      </c>
      <c r="H310" s="7" t="e">
        <f t="shared" si="13"/>
        <v>#REF!</v>
      </c>
      <c r="I310" s="14" t="e">
        <f t="shared" si="12"/>
        <v>#REF!</v>
      </c>
      <c r="J310" s="16" t="e">
        <f t="shared" si="14"/>
        <v>#REF!</v>
      </c>
    </row>
    <row r="311" spans="1:10">
      <c r="A311" s="6" t="s">
        <v>86</v>
      </c>
      <c r="B311" s="5">
        <v>56</v>
      </c>
      <c r="C311" s="6">
        <v>11450</v>
      </c>
      <c r="D311" s="7" t="e">
        <f>'7'!#REF!</f>
        <v>#REF!</v>
      </c>
      <c r="E311" s="7" t="e">
        <f>'7'!#REF!</f>
        <v>#REF!</v>
      </c>
      <c r="F311" s="6" t="s">
        <v>74</v>
      </c>
      <c r="G311" s="11">
        <v>0.1</v>
      </c>
      <c r="H311" s="7" t="e">
        <f t="shared" si="13"/>
        <v>#REF!</v>
      </c>
      <c r="I311" s="14" t="e">
        <f t="shared" si="12"/>
        <v>#REF!</v>
      </c>
      <c r="J311" s="16" t="e">
        <f t="shared" si="14"/>
        <v>#REF!</v>
      </c>
    </row>
    <row r="312" spans="1:10">
      <c r="A312" s="6" t="s">
        <v>86</v>
      </c>
      <c r="B312" s="5">
        <v>58</v>
      </c>
      <c r="C312" s="6">
        <v>12050</v>
      </c>
      <c r="D312" s="7" t="e">
        <f>'7'!#REF!</f>
        <v>#REF!</v>
      </c>
      <c r="E312" s="7" t="e">
        <f>'7'!#REF!</f>
        <v>#REF!</v>
      </c>
      <c r="F312" s="6" t="s">
        <v>74</v>
      </c>
      <c r="G312" s="11">
        <v>0.1</v>
      </c>
      <c r="H312" s="7" t="e">
        <f t="shared" si="13"/>
        <v>#REF!</v>
      </c>
      <c r="I312" s="14" t="e">
        <f t="shared" si="12"/>
        <v>#REF!</v>
      </c>
      <c r="J312" s="16" t="e">
        <f t="shared" si="14"/>
        <v>#REF!</v>
      </c>
    </row>
    <row r="313" spans="1:10">
      <c r="A313" s="6" t="s">
        <v>86</v>
      </c>
      <c r="B313" s="5">
        <v>62</v>
      </c>
      <c r="C313" s="6">
        <v>13950</v>
      </c>
      <c r="D313" s="7" t="e">
        <f>'7'!#REF!</f>
        <v>#REF!</v>
      </c>
      <c r="E313" s="7" t="e">
        <f>'7'!#REF!</f>
        <v>#REF!</v>
      </c>
      <c r="F313" s="6" t="s">
        <v>74</v>
      </c>
      <c r="G313" s="11">
        <v>0.1</v>
      </c>
      <c r="H313" s="7" t="e">
        <f t="shared" si="13"/>
        <v>#REF!</v>
      </c>
      <c r="I313" s="14" t="e">
        <f t="shared" si="12"/>
        <v>#REF!</v>
      </c>
      <c r="J313" s="16" t="e">
        <f t="shared" si="14"/>
        <v>#REF!</v>
      </c>
    </row>
    <row r="314" spans="1:10">
      <c r="A314" s="6" t="s">
        <v>86</v>
      </c>
      <c r="B314" s="5">
        <v>66.5</v>
      </c>
      <c r="C314" s="6">
        <v>16450</v>
      </c>
      <c r="D314" s="7" t="e">
        <f>'7'!#REF!</f>
        <v>#REF!</v>
      </c>
      <c r="E314" s="7" t="e">
        <f>'7'!#REF!</f>
        <v>#REF!</v>
      </c>
      <c r="F314" s="6" t="s">
        <v>74</v>
      </c>
      <c r="G314" s="11">
        <v>0.1</v>
      </c>
      <c r="H314" s="7" t="e">
        <f t="shared" si="13"/>
        <v>#REF!</v>
      </c>
      <c r="I314" s="14" t="e">
        <f t="shared" si="12"/>
        <v>#REF!</v>
      </c>
      <c r="J314" s="16" t="e">
        <f t="shared" si="14"/>
        <v>#REF!</v>
      </c>
    </row>
    <row r="315" spans="1:10">
      <c r="A315" s="6" t="s">
        <v>86</v>
      </c>
      <c r="B315" s="5">
        <v>75</v>
      </c>
      <c r="C315" s="6">
        <v>21150</v>
      </c>
      <c r="D315" s="7" t="e">
        <f>'7'!#REF!</f>
        <v>#REF!</v>
      </c>
      <c r="E315" s="7" t="e">
        <f>'7'!#REF!</f>
        <v>#REF!</v>
      </c>
      <c r="F315" s="6" t="s">
        <v>74</v>
      </c>
      <c r="G315" s="11">
        <v>0.1</v>
      </c>
      <c r="H315" s="7" t="e">
        <f t="shared" si="13"/>
        <v>#REF!</v>
      </c>
      <c r="I315" s="14" t="e">
        <f t="shared" si="12"/>
        <v>#REF!</v>
      </c>
      <c r="J315" s="16" t="e">
        <f t="shared" si="14"/>
        <v>#REF!</v>
      </c>
    </row>
    <row r="316" spans="1:10">
      <c r="A316" s="6" t="s">
        <v>87</v>
      </c>
      <c r="B316" s="5">
        <v>6.4</v>
      </c>
      <c r="C316" s="6">
        <v>167.7</v>
      </c>
      <c r="D316" s="7" t="e">
        <f>#REF!</f>
        <v>#REF!</v>
      </c>
      <c r="E316" s="7" t="e">
        <f>#REF!</f>
        <v>#REF!</v>
      </c>
      <c r="F316" s="6" t="s">
        <v>72</v>
      </c>
      <c r="G316" s="11">
        <v>0.15</v>
      </c>
      <c r="H316" s="7" t="e">
        <f t="shared" si="13"/>
        <v>#REF!</v>
      </c>
      <c r="I316" s="14" t="e">
        <f t="shared" si="12"/>
        <v>#REF!</v>
      </c>
      <c r="J316" s="16" t="e">
        <f t="shared" si="14"/>
        <v>#REF!</v>
      </c>
    </row>
    <row r="317" spans="1:10">
      <c r="A317" s="6" t="s">
        <v>87</v>
      </c>
      <c r="B317" s="5">
        <v>7.7</v>
      </c>
      <c r="C317" s="6">
        <v>238.5</v>
      </c>
      <c r="D317" s="7" t="e">
        <f>#REF!</f>
        <v>#REF!</v>
      </c>
      <c r="E317" s="7" t="e">
        <f>#REF!</f>
        <v>#REF!</v>
      </c>
      <c r="F317" s="6" t="s">
        <v>72</v>
      </c>
      <c r="G317" s="11">
        <v>0.15</v>
      </c>
      <c r="H317" s="7" t="e">
        <f t="shared" si="13"/>
        <v>#REF!</v>
      </c>
      <c r="I317" s="14" t="e">
        <f t="shared" si="12"/>
        <v>#REF!</v>
      </c>
      <c r="J317" s="16" t="e">
        <f t="shared" si="14"/>
        <v>#REF!</v>
      </c>
    </row>
    <row r="318" spans="1:10">
      <c r="A318" s="6" t="s">
        <v>87</v>
      </c>
      <c r="B318" s="5">
        <v>8.6</v>
      </c>
      <c r="C318" s="6">
        <v>315.8</v>
      </c>
      <c r="D318" s="7" t="e">
        <f>#REF!</f>
        <v>#REF!</v>
      </c>
      <c r="E318" s="7" t="e">
        <f>#REF!</f>
        <v>#REF!</v>
      </c>
      <c r="F318" s="6" t="s">
        <v>72</v>
      </c>
      <c r="G318" s="11">
        <v>0.15</v>
      </c>
      <c r="H318" s="7" t="e">
        <f t="shared" si="13"/>
        <v>#REF!</v>
      </c>
      <c r="I318" s="14" t="e">
        <f t="shared" si="12"/>
        <v>#REF!</v>
      </c>
      <c r="J318" s="16" t="e">
        <f t="shared" si="14"/>
        <v>#REF!</v>
      </c>
    </row>
    <row r="319" spans="1:10">
      <c r="A319" s="6" t="s">
        <v>87</v>
      </c>
      <c r="B319" s="5">
        <v>10</v>
      </c>
      <c r="C319" s="6">
        <v>421.5</v>
      </c>
      <c r="D319" s="7" t="e">
        <f>#REF!</f>
        <v>#REF!</v>
      </c>
      <c r="E319" s="7" t="e">
        <f>#REF!</f>
        <v>#REF!</v>
      </c>
      <c r="F319" s="6" t="s">
        <v>72</v>
      </c>
      <c r="G319" s="11">
        <v>0.15</v>
      </c>
      <c r="H319" s="7" t="e">
        <f t="shared" si="13"/>
        <v>#REF!</v>
      </c>
      <c r="I319" s="14" t="e">
        <f t="shared" si="12"/>
        <v>#REF!</v>
      </c>
      <c r="J319" s="16" t="e">
        <f t="shared" si="14"/>
        <v>#REF!</v>
      </c>
    </row>
    <row r="320" spans="1:10">
      <c r="A320" s="6" t="s">
        <v>87</v>
      </c>
      <c r="B320" s="5">
        <v>11.5</v>
      </c>
      <c r="C320" s="6">
        <v>529.5</v>
      </c>
      <c r="D320" s="7" t="e">
        <f>#REF!</f>
        <v>#REF!</v>
      </c>
      <c r="E320" s="7" t="e">
        <f>#REF!</f>
        <v>#REF!</v>
      </c>
      <c r="F320" s="6" t="s">
        <v>72</v>
      </c>
      <c r="G320" s="11">
        <v>0.15</v>
      </c>
      <c r="H320" s="7" t="e">
        <f t="shared" si="13"/>
        <v>#REF!</v>
      </c>
      <c r="I320" s="14" t="e">
        <f t="shared" si="12"/>
        <v>#REF!</v>
      </c>
      <c r="J320" s="16" t="e">
        <f t="shared" si="14"/>
        <v>#REF!</v>
      </c>
    </row>
    <row r="321" spans="1:10">
      <c r="A321" s="6" t="s">
        <v>87</v>
      </c>
      <c r="B321" s="5">
        <v>12.5</v>
      </c>
      <c r="C321" s="6">
        <v>650</v>
      </c>
      <c r="D321" s="7" t="e">
        <f>#REF!</f>
        <v>#REF!</v>
      </c>
      <c r="E321" s="7" t="e">
        <f>#REF!</f>
        <v>#REF!</v>
      </c>
      <c r="F321" s="6" t="s">
        <v>72</v>
      </c>
      <c r="G321" s="11">
        <v>0.15</v>
      </c>
      <c r="H321" s="7" t="e">
        <f t="shared" si="13"/>
        <v>#REF!</v>
      </c>
      <c r="I321" s="14" t="e">
        <f t="shared" si="12"/>
        <v>#REF!</v>
      </c>
      <c r="J321" s="16" t="e">
        <f t="shared" si="14"/>
        <v>#REF!</v>
      </c>
    </row>
    <row r="322" spans="1:10">
      <c r="A322" s="6" t="s">
        <v>87</v>
      </c>
      <c r="B322" s="5">
        <v>14</v>
      </c>
      <c r="C322" s="6">
        <v>782.5</v>
      </c>
      <c r="D322" s="7" t="e">
        <f>#REF!</f>
        <v>#REF!</v>
      </c>
      <c r="E322" s="7" t="e">
        <f>#REF!</f>
        <v>#REF!</v>
      </c>
      <c r="F322" s="6" t="s">
        <v>72</v>
      </c>
      <c r="G322" s="11">
        <v>0.15</v>
      </c>
      <c r="H322" s="7" t="e">
        <f t="shared" si="13"/>
        <v>#REF!</v>
      </c>
      <c r="I322" s="14" t="e">
        <f t="shared" si="12"/>
        <v>#REF!</v>
      </c>
      <c r="J322" s="16" t="e">
        <f t="shared" si="14"/>
        <v>#REF!</v>
      </c>
    </row>
    <row r="323" spans="1:10">
      <c r="A323" s="6" t="s">
        <v>87</v>
      </c>
      <c r="B323" s="5">
        <v>15</v>
      </c>
      <c r="C323" s="6">
        <v>927.6</v>
      </c>
      <c r="D323" s="7" t="e">
        <f>#REF!</f>
        <v>#REF!</v>
      </c>
      <c r="E323" s="7" t="e">
        <f>#REF!</f>
        <v>#REF!</v>
      </c>
      <c r="F323" s="6" t="s">
        <v>72</v>
      </c>
      <c r="G323" s="11">
        <v>0.15</v>
      </c>
      <c r="H323" s="7" t="e">
        <f t="shared" si="13"/>
        <v>#REF!</v>
      </c>
      <c r="I323" s="14" t="e">
        <f t="shared" ref="I323:I386" si="15">IF(OR(D323=0,E323=0),,E323/(D323*(1+G323))-1)</f>
        <v>#REF!</v>
      </c>
      <c r="J323" s="16" t="e">
        <f t="shared" si="14"/>
        <v>#REF!</v>
      </c>
    </row>
    <row r="324" spans="1:10">
      <c r="A324" s="6" t="s">
        <v>87</v>
      </c>
      <c r="B324" s="5">
        <v>16.5</v>
      </c>
      <c r="C324" s="6">
        <v>1085</v>
      </c>
      <c r="D324" s="7" t="e">
        <f>#REF!</f>
        <v>#REF!</v>
      </c>
      <c r="E324" s="7" t="e">
        <f>#REF!</f>
        <v>#REF!</v>
      </c>
      <c r="F324" s="6" t="s">
        <v>72</v>
      </c>
      <c r="G324" s="11">
        <v>0.15</v>
      </c>
      <c r="H324" s="7" t="e">
        <f t="shared" ref="H324:H387" si="16">D324*(1+G324)/C324*1000</f>
        <v>#REF!</v>
      </c>
      <c r="I324" s="14" t="e">
        <f t="shared" si="15"/>
        <v>#REF!</v>
      </c>
      <c r="J324" s="16" t="e">
        <f t="shared" ref="J324:J387" si="17">IF(OR(D324=0,E324=0),,1.43/(I324+1)-1)</f>
        <v>#REF!</v>
      </c>
    </row>
    <row r="325" spans="1:10">
      <c r="A325" s="6" t="s">
        <v>87</v>
      </c>
      <c r="B325" s="5">
        <v>17.5</v>
      </c>
      <c r="C325" s="6">
        <v>1255</v>
      </c>
      <c r="D325" s="7" t="e">
        <f>#REF!</f>
        <v>#REF!</v>
      </c>
      <c r="E325" s="7" t="e">
        <f>#REF!</f>
        <v>#REF!</v>
      </c>
      <c r="F325" s="6" t="s">
        <v>72</v>
      </c>
      <c r="G325" s="11">
        <v>0.15</v>
      </c>
      <c r="H325" s="7" t="e">
        <f t="shared" si="16"/>
        <v>#REF!</v>
      </c>
      <c r="I325" s="14" t="e">
        <f t="shared" si="15"/>
        <v>#REF!</v>
      </c>
      <c r="J325" s="16" t="e">
        <f t="shared" si="17"/>
        <v>#REF!</v>
      </c>
    </row>
    <row r="326" spans="1:10">
      <c r="A326" s="6" t="s">
        <v>87</v>
      </c>
      <c r="B326" s="5">
        <v>19</v>
      </c>
      <c r="C326" s="6">
        <v>1485</v>
      </c>
      <c r="D326" s="7" t="e">
        <f>#REF!</f>
        <v>#REF!</v>
      </c>
      <c r="E326" s="7" t="e">
        <f>#REF!</f>
        <v>#REF!</v>
      </c>
      <c r="F326" s="6" t="s">
        <v>72</v>
      </c>
      <c r="G326" s="11">
        <v>0.15</v>
      </c>
      <c r="H326" s="7" t="e">
        <f t="shared" si="16"/>
        <v>#REF!</v>
      </c>
      <c r="I326" s="14" t="e">
        <f t="shared" si="15"/>
        <v>#REF!</v>
      </c>
      <c r="J326" s="16" t="e">
        <f t="shared" si="17"/>
        <v>#REF!</v>
      </c>
    </row>
    <row r="327" spans="1:10">
      <c r="A327" s="6" t="s">
        <v>87</v>
      </c>
      <c r="B327" s="5">
        <v>20.5</v>
      </c>
      <c r="C327" s="6">
        <v>1681</v>
      </c>
      <c r="D327" s="7" t="e">
        <f>#REF!</f>
        <v>#REF!</v>
      </c>
      <c r="E327" s="7" t="e">
        <f>#REF!</f>
        <v>#REF!</v>
      </c>
      <c r="F327" s="6" t="s">
        <v>72</v>
      </c>
      <c r="G327" s="11">
        <v>0.15</v>
      </c>
      <c r="H327" s="7" t="e">
        <f t="shared" si="16"/>
        <v>#REF!</v>
      </c>
      <c r="I327" s="14" t="e">
        <f t="shared" si="15"/>
        <v>#REF!</v>
      </c>
      <c r="J327" s="16" t="e">
        <f t="shared" si="17"/>
        <v>#REF!</v>
      </c>
    </row>
    <row r="328" spans="1:10">
      <c r="A328" s="6" t="s">
        <v>87</v>
      </c>
      <c r="B328" s="5">
        <v>21.5</v>
      </c>
      <c r="C328" s="6">
        <v>1890</v>
      </c>
      <c r="D328" s="7" t="e">
        <f>#REF!</f>
        <v>#REF!</v>
      </c>
      <c r="E328" s="7" t="e">
        <f>#REF!</f>
        <v>#REF!</v>
      </c>
      <c r="F328" s="6" t="s">
        <v>72</v>
      </c>
      <c r="G328" s="11">
        <v>0.15</v>
      </c>
      <c r="H328" s="7" t="e">
        <f t="shared" si="16"/>
        <v>#REF!</v>
      </c>
      <c r="I328" s="14" t="e">
        <f t="shared" si="15"/>
        <v>#REF!</v>
      </c>
      <c r="J328" s="16" t="e">
        <f t="shared" si="17"/>
        <v>#REF!</v>
      </c>
    </row>
    <row r="329" spans="1:10">
      <c r="A329" s="6" t="s">
        <v>87</v>
      </c>
      <c r="B329" s="5">
        <v>22.5</v>
      </c>
      <c r="C329" s="6">
        <v>2115</v>
      </c>
      <c r="D329" s="7" t="e">
        <f>#REF!</f>
        <v>#REF!</v>
      </c>
      <c r="E329" s="7" t="e">
        <f>#REF!</f>
        <v>#REF!</v>
      </c>
      <c r="F329" s="6" t="s">
        <v>72</v>
      </c>
      <c r="G329" s="11">
        <v>0.15</v>
      </c>
      <c r="H329" s="7" t="e">
        <f t="shared" si="16"/>
        <v>#REF!</v>
      </c>
      <c r="I329" s="14" t="e">
        <f t="shared" si="15"/>
        <v>#REF!</v>
      </c>
      <c r="J329" s="16" t="e">
        <f t="shared" si="17"/>
        <v>#REF!</v>
      </c>
    </row>
    <row r="330" spans="1:10">
      <c r="A330" s="6" t="s">
        <v>87</v>
      </c>
      <c r="B330" s="5">
        <v>25</v>
      </c>
      <c r="C330" s="6">
        <v>2560</v>
      </c>
      <c r="D330" s="7" t="e">
        <f>#REF!</f>
        <v>#REF!</v>
      </c>
      <c r="E330" s="7" t="e">
        <f>#REF!</f>
        <v>#REF!</v>
      </c>
      <c r="F330" s="6" t="s">
        <v>72</v>
      </c>
      <c r="G330" s="11">
        <v>0.15</v>
      </c>
      <c r="H330" s="7" t="e">
        <f t="shared" si="16"/>
        <v>#REF!</v>
      </c>
      <c r="I330" s="14" t="e">
        <f t="shared" si="15"/>
        <v>#REF!</v>
      </c>
      <c r="J330" s="16" t="e">
        <f t="shared" si="17"/>
        <v>#REF!</v>
      </c>
    </row>
    <row r="331" spans="1:10">
      <c r="A331" s="6" t="s">
        <v>87</v>
      </c>
      <c r="B331" s="5">
        <v>27.5</v>
      </c>
      <c r="C331" s="6">
        <v>3050</v>
      </c>
      <c r="D331" s="7" t="e">
        <f>#REF!</f>
        <v>#REF!</v>
      </c>
      <c r="E331" s="7" t="e">
        <f>#REF!</f>
        <v>#REF!</v>
      </c>
      <c r="F331" s="6" t="s">
        <v>72</v>
      </c>
      <c r="G331" s="11">
        <v>0.15</v>
      </c>
      <c r="H331" s="7" t="e">
        <f t="shared" si="16"/>
        <v>#REF!</v>
      </c>
      <c r="I331" s="14" t="e">
        <f t="shared" si="15"/>
        <v>#REF!</v>
      </c>
      <c r="J331" s="16" t="e">
        <f t="shared" si="17"/>
        <v>#REF!</v>
      </c>
    </row>
    <row r="332" spans="1:10">
      <c r="A332" s="6" t="s">
        <v>87</v>
      </c>
      <c r="B332" s="5">
        <v>29.5</v>
      </c>
      <c r="C332" s="6">
        <v>3630</v>
      </c>
      <c r="D332" s="7" t="e">
        <f>#REF!</f>
        <v>#REF!</v>
      </c>
      <c r="E332" s="7" t="e">
        <f>#REF!</f>
        <v>#REF!</v>
      </c>
      <c r="F332" s="6" t="s">
        <v>72</v>
      </c>
      <c r="G332" s="11">
        <v>0.15</v>
      </c>
      <c r="H332" s="7" t="e">
        <f t="shared" si="16"/>
        <v>#REF!</v>
      </c>
      <c r="I332" s="14" t="e">
        <f t="shared" si="15"/>
        <v>#REF!</v>
      </c>
      <c r="J332" s="16" t="e">
        <f t="shared" si="17"/>
        <v>#REF!</v>
      </c>
    </row>
    <row r="333" spans="1:10">
      <c r="A333" s="6" t="s">
        <v>87</v>
      </c>
      <c r="B333" s="5">
        <v>31.5</v>
      </c>
      <c r="C333" s="6">
        <v>4251</v>
      </c>
      <c r="D333" s="7" t="e">
        <f>#REF!</f>
        <v>#REF!</v>
      </c>
      <c r="E333" s="7" t="e">
        <f>#REF!</f>
        <v>#REF!</v>
      </c>
      <c r="F333" s="6" t="s">
        <v>72</v>
      </c>
      <c r="G333" s="11">
        <v>0.15</v>
      </c>
      <c r="H333" s="7" t="e">
        <f t="shared" si="16"/>
        <v>#REF!</v>
      </c>
      <c r="I333" s="14" t="e">
        <f t="shared" si="15"/>
        <v>#REF!</v>
      </c>
      <c r="J333" s="16" t="e">
        <f t="shared" si="17"/>
        <v>#REF!</v>
      </c>
    </row>
    <row r="334" spans="1:10">
      <c r="A334" s="6" t="s">
        <v>87</v>
      </c>
      <c r="B334" s="5">
        <v>34</v>
      </c>
      <c r="C334" s="6">
        <v>4923</v>
      </c>
      <c r="D334" s="7" t="e">
        <f>#REF!</f>
        <v>#REF!</v>
      </c>
      <c r="E334" s="7" t="e">
        <f>#REF!</f>
        <v>#REF!</v>
      </c>
      <c r="F334" s="6" t="s">
        <v>72</v>
      </c>
      <c r="G334" s="11">
        <v>0.15</v>
      </c>
      <c r="H334" s="7" t="e">
        <f t="shared" si="16"/>
        <v>#REF!</v>
      </c>
      <c r="I334" s="14" t="e">
        <f t="shared" si="15"/>
        <v>#REF!</v>
      </c>
      <c r="J334" s="16" t="e">
        <f t="shared" si="17"/>
        <v>#REF!</v>
      </c>
    </row>
    <row r="335" spans="1:10">
      <c r="A335" s="6" t="s">
        <v>87</v>
      </c>
      <c r="B335" s="5">
        <v>35.5</v>
      </c>
      <c r="C335" s="6">
        <v>5415</v>
      </c>
      <c r="D335" s="7" t="e">
        <f>#REF!</f>
        <v>#REF!</v>
      </c>
      <c r="E335" s="7" t="e">
        <f>#REF!</f>
        <v>#REF!</v>
      </c>
      <c r="F335" s="6" t="s">
        <v>72</v>
      </c>
      <c r="G335" s="11">
        <v>0.15</v>
      </c>
      <c r="H335" s="7" t="e">
        <f t="shared" si="16"/>
        <v>#REF!</v>
      </c>
      <c r="I335" s="14" t="e">
        <f t="shared" si="15"/>
        <v>#REF!</v>
      </c>
      <c r="J335" s="16" t="e">
        <f t="shared" si="17"/>
        <v>#REF!</v>
      </c>
    </row>
    <row r="336" spans="1:10">
      <c r="A336" s="6" t="s">
        <v>87</v>
      </c>
      <c r="B336" s="5">
        <v>38</v>
      </c>
      <c r="C336" s="6">
        <v>5935</v>
      </c>
      <c r="D336" s="7" t="e">
        <f>#REF!</f>
        <v>#REF!</v>
      </c>
      <c r="E336" s="7" t="e">
        <f>#REF!</f>
        <v>#REF!</v>
      </c>
      <c r="F336" s="6" t="s">
        <v>72</v>
      </c>
      <c r="G336" s="11">
        <v>0.15</v>
      </c>
      <c r="H336" s="7" t="e">
        <f t="shared" si="16"/>
        <v>#REF!</v>
      </c>
      <c r="I336" s="14" t="e">
        <f t="shared" si="15"/>
        <v>#REF!</v>
      </c>
      <c r="J336" s="16" t="e">
        <f t="shared" si="17"/>
        <v>#REF!</v>
      </c>
    </row>
    <row r="337" spans="1:10">
      <c r="A337" s="6" t="s">
        <v>87</v>
      </c>
      <c r="B337" s="5">
        <v>40.5</v>
      </c>
      <c r="C337" s="6">
        <v>6723</v>
      </c>
      <c r="D337" s="7" t="e">
        <f>#REF!</f>
        <v>#REF!</v>
      </c>
      <c r="E337" s="7" t="e">
        <f>#REF!</f>
        <v>#REF!</v>
      </c>
      <c r="F337" s="6" t="s">
        <v>72</v>
      </c>
      <c r="G337" s="11">
        <v>0.15</v>
      </c>
      <c r="H337" s="7" t="e">
        <f t="shared" si="16"/>
        <v>#REF!</v>
      </c>
      <c r="I337" s="14" t="e">
        <f t="shared" si="15"/>
        <v>#REF!</v>
      </c>
      <c r="J337" s="16" t="e">
        <f t="shared" si="17"/>
        <v>#REF!</v>
      </c>
    </row>
    <row r="338" spans="1:10">
      <c r="A338" s="6" t="s">
        <v>87</v>
      </c>
      <c r="B338" s="5">
        <v>43</v>
      </c>
      <c r="C338" s="6">
        <v>7585</v>
      </c>
      <c r="D338" s="7" t="e">
        <f>#REF!</f>
        <v>#REF!</v>
      </c>
      <c r="E338" s="7" t="e">
        <f>#REF!</f>
        <v>#REF!</v>
      </c>
      <c r="F338" s="6" t="s">
        <v>72</v>
      </c>
      <c r="G338" s="11">
        <v>0.15</v>
      </c>
      <c r="H338" s="7" t="e">
        <f t="shared" si="16"/>
        <v>#REF!</v>
      </c>
      <c r="I338" s="14" t="e">
        <f t="shared" si="15"/>
        <v>#REF!</v>
      </c>
      <c r="J338" s="16" t="e">
        <f t="shared" si="17"/>
        <v>#REF!</v>
      </c>
    </row>
    <row r="339" spans="1:10">
      <c r="A339" s="6" t="s">
        <v>87</v>
      </c>
      <c r="B339" s="5">
        <v>45.5</v>
      </c>
      <c r="C339" s="6">
        <v>8605</v>
      </c>
      <c r="D339" s="7" t="e">
        <f>#REF!</f>
        <v>#REF!</v>
      </c>
      <c r="E339" s="7" t="e">
        <f>#REF!</f>
        <v>#REF!</v>
      </c>
      <c r="F339" s="6" t="s">
        <v>72</v>
      </c>
      <c r="G339" s="11">
        <v>0.15</v>
      </c>
      <c r="H339" s="7" t="e">
        <f t="shared" si="16"/>
        <v>#REF!</v>
      </c>
      <c r="I339" s="14" t="e">
        <f t="shared" si="15"/>
        <v>#REF!</v>
      </c>
      <c r="J339" s="16" t="e">
        <f t="shared" si="17"/>
        <v>#REF!</v>
      </c>
    </row>
    <row r="340" spans="1:10">
      <c r="A340" s="6" t="s">
        <v>88</v>
      </c>
      <c r="B340" s="5">
        <v>9.5</v>
      </c>
      <c r="C340" s="6">
        <v>274</v>
      </c>
      <c r="D340" s="7" t="e">
        <f>#REF!</f>
        <v>#REF!</v>
      </c>
      <c r="E340" s="7" t="e">
        <f>#REF!</f>
        <v>#REF!</v>
      </c>
      <c r="F340" s="6" t="s">
        <v>74</v>
      </c>
      <c r="G340" s="11">
        <v>0</v>
      </c>
      <c r="H340" s="7" t="e">
        <f t="shared" si="16"/>
        <v>#REF!</v>
      </c>
      <c r="I340" s="14" t="e">
        <f t="shared" si="15"/>
        <v>#REF!</v>
      </c>
      <c r="J340" s="16" t="e">
        <f t="shared" si="17"/>
        <v>#REF!</v>
      </c>
    </row>
    <row r="341" spans="1:10">
      <c r="A341" s="6" t="s">
        <v>88</v>
      </c>
      <c r="B341" s="5">
        <v>11.5</v>
      </c>
      <c r="C341" s="6">
        <v>405.5</v>
      </c>
      <c r="D341" s="7" t="e">
        <f>#REF!</f>
        <v>#REF!</v>
      </c>
      <c r="E341" s="7" t="e">
        <f>#REF!</f>
        <v>#REF!</v>
      </c>
      <c r="F341" s="6" t="s">
        <v>74</v>
      </c>
      <c r="G341" s="11">
        <v>0</v>
      </c>
      <c r="H341" s="7" t="e">
        <f t="shared" si="16"/>
        <v>#REF!</v>
      </c>
      <c r="I341" s="14" t="e">
        <f t="shared" si="15"/>
        <v>#REF!</v>
      </c>
      <c r="J341" s="16" t="e">
        <f t="shared" si="17"/>
        <v>#REF!</v>
      </c>
    </row>
    <row r="342" spans="1:10">
      <c r="A342" s="6" t="s">
        <v>88</v>
      </c>
      <c r="B342" s="5">
        <v>13.5</v>
      </c>
      <c r="C342" s="6">
        <v>534</v>
      </c>
      <c r="D342" s="7" t="e">
        <f>#REF!</f>
        <v>#REF!</v>
      </c>
      <c r="E342" s="7" t="e">
        <f>#REF!</f>
        <v>#REF!</v>
      </c>
      <c r="F342" s="6" t="s">
        <v>74</v>
      </c>
      <c r="G342" s="11">
        <v>0</v>
      </c>
      <c r="H342" s="7" t="e">
        <f t="shared" si="16"/>
        <v>#REF!</v>
      </c>
      <c r="I342" s="14" t="e">
        <f t="shared" si="15"/>
        <v>#REF!</v>
      </c>
      <c r="J342" s="16" t="e">
        <f t="shared" si="17"/>
        <v>#REF!</v>
      </c>
    </row>
    <row r="343" spans="1:10">
      <c r="A343" s="6" t="s">
        <v>88</v>
      </c>
      <c r="B343" s="5">
        <v>15</v>
      </c>
      <c r="C343" s="6">
        <v>721.5</v>
      </c>
      <c r="D343" s="7" t="e">
        <f>#REF!</f>
        <v>#REF!</v>
      </c>
      <c r="E343" s="7" t="e">
        <f>#REF!</f>
        <v>#REF!</v>
      </c>
      <c r="F343" s="6" t="s">
        <v>74</v>
      </c>
      <c r="G343" s="11">
        <v>0</v>
      </c>
      <c r="H343" s="7" t="e">
        <f t="shared" si="16"/>
        <v>#REF!</v>
      </c>
      <c r="I343" s="14" t="e">
        <f t="shared" si="15"/>
        <v>#REF!</v>
      </c>
      <c r="J343" s="16" t="e">
        <f t="shared" si="17"/>
        <v>#REF!</v>
      </c>
    </row>
    <row r="344" spans="1:10">
      <c r="A344" s="6" t="s">
        <v>88</v>
      </c>
      <c r="B344" s="5">
        <v>17</v>
      </c>
      <c r="C344" s="6">
        <v>889.5</v>
      </c>
      <c r="D344" s="7" t="e">
        <f>#REF!</f>
        <v>#REF!</v>
      </c>
      <c r="E344" s="7" t="e">
        <f>#REF!</f>
        <v>#REF!</v>
      </c>
      <c r="F344" s="6" t="s">
        <v>74</v>
      </c>
      <c r="G344" s="11">
        <v>0</v>
      </c>
      <c r="H344" s="7" t="e">
        <f t="shared" si="16"/>
        <v>#REF!</v>
      </c>
      <c r="I344" s="14" t="e">
        <f t="shared" si="15"/>
        <v>#REF!</v>
      </c>
      <c r="J344" s="16" t="e">
        <f t="shared" si="17"/>
        <v>#REF!</v>
      </c>
    </row>
    <row r="345" spans="1:10">
      <c r="A345" s="6" t="s">
        <v>88</v>
      </c>
      <c r="B345" s="5">
        <v>19</v>
      </c>
      <c r="C345" s="6">
        <v>1075</v>
      </c>
      <c r="D345" s="7" t="e">
        <f>#REF!</f>
        <v>#REF!</v>
      </c>
      <c r="E345" s="7" t="e">
        <f>#REF!</f>
        <v>#REF!</v>
      </c>
      <c r="F345" s="6" t="s">
        <v>74</v>
      </c>
      <c r="G345" s="11">
        <v>0</v>
      </c>
      <c r="H345" s="7" t="e">
        <f t="shared" si="16"/>
        <v>#REF!</v>
      </c>
      <c r="I345" s="14" t="e">
        <f t="shared" si="15"/>
        <v>#REF!</v>
      </c>
      <c r="J345" s="16" t="e">
        <f t="shared" si="17"/>
        <v>#REF!</v>
      </c>
    </row>
    <row r="346" spans="1:10">
      <c r="A346" s="6" t="s">
        <v>88</v>
      </c>
      <c r="B346" s="5">
        <v>21</v>
      </c>
      <c r="C346" s="6">
        <v>1335</v>
      </c>
      <c r="D346" s="7" t="e">
        <f>#REF!</f>
        <v>#REF!</v>
      </c>
      <c r="E346" s="7" t="e">
        <f>#REF!</f>
        <v>#REF!</v>
      </c>
      <c r="F346" s="6" t="s">
        <v>74</v>
      </c>
      <c r="G346" s="11">
        <v>0</v>
      </c>
      <c r="H346" s="7" t="e">
        <f t="shared" si="16"/>
        <v>#REF!</v>
      </c>
      <c r="I346" s="14" t="e">
        <f t="shared" si="15"/>
        <v>#REF!</v>
      </c>
      <c r="J346" s="16" t="e">
        <f t="shared" si="17"/>
        <v>#REF!</v>
      </c>
    </row>
    <row r="347" spans="1:10">
      <c r="A347" s="6" t="s">
        <v>88</v>
      </c>
      <c r="B347" s="5">
        <v>23</v>
      </c>
      <c r="C347" s="6">
        <v>1625</v>
      </c>
      <c r="D347" s="7" t="e">
        <f>#REF!</f>
        <v>#REF!</v>
      </c>
      <c r="E347" s="7" t="e">
        <f>#REF!</f>
        <v>#REF!</v>
      </c>
      <c r="F347" s="6" t="s">
        <v>74</v>
      </c>
      <c r="G347" s="11">
        <v>0</v>
      </c>
      <c r="H347" s="7" t="e">
        <f t="shared" si="16"/>
        <v>#REF!</v>
      </c>
      <c r="I347" s="14" t="e">
        <f t="shared" si="15"/>
        <v>#REF!</v>
      </c>
      <c r="J347" s="16" t="e">
        <f t="shared" si="17"/>
        <v>#REF!</v>
      </c>
    </row>
    <row r="348" spans="1:10">
      <c r="A348" s="6" t="s">
        <v>88</v>
      </c>
      <c r="B348" s="5">
        <v>25</v>
      </c>
      <c r="C348" s="6">
        <v>1870</v>
      </c>
      <c r="D348" s="7" t="e">
        <f>#REF!</f>
        <v>#REF!</v>
      </c>
      <c r="E348" s="7" t="e">
        <f>#REF!</f>
        <v>#REF!</v>
      </c>
      <c r="F348" s="6" t="s">
        <v>74</v>
      </c>
      <c r="G348" s="11">
        <v>0</v>
      </c>
      <c r="H348" s="7" t="e">
        <f t="shared" si="16"/>
        <v>#REF!</v>
      </c>
      <c r="I348" s="14" t="e">
        <f t="shared" si="15"/>
        <v>#REF!</v>
      </c>
      <c r="J348" s="16" t="e">
        <f t="shared" si="17"/>
        <v>#REF!</v>
      </c>
    </row>
    <row r="349" spans="1:10">
      <c r="A349" s="6" t="s">
        <v>88</v>
      </c>
      <c r="B349" s="5">
        <v>26.5</v>
      </c>
      <c r="C349" s="6">
        <v>2135</v>
      </c>
      <c r="D349" s="7" t="e">
        <f>#REF!</f>
        <v>#REF!</v>
      </c>
      <c r="E349" s="7" t="e">
        <f>#REF!</f>
        <v>#REF!</v>
      </c>
      <c r="F349" s="6" t="s">
        <v>74</v>
      </c>
      <c r="G349" s="11">
        <v>0</v>
      </c>
      <c r="H349" s="7" t="e">
        <f t="shared" si="16"/>
        <v>#REF!</v>
      </c>
      <c r="I349" s="14" t="e">
        <f t="shared" si="15"/>
        <v>#REF!</v>
      </c>
      <c r="J349" s="16" t="e">
        <f t="shared" si="17"/>
        <v>#REF!</v>
      </c>
    </row>
    <row r="350" spans="1:10">
      <c r="A350" s="6" t="s">
        <v>88</v>
      </c>
      <c r="B350" s="5">
        <v>28.5</v>
      </c>
      <c r="C350" s="6">
        <v>2495</v>
      </c>
      <c r="D350" s="7" t="e">
        <f>#REF!</f>
        <v>#REF!</v>
      </c>
      <c r="E350" s="7" t="e">
        <f>#REF!</f>
        <v>#REF!</v>
      </c>
      <c r="F350" s="6" t="s">
        <v>74</v>
      </c>
      <c r="G350" s="11">
        <v>0</v>
      </c>
      <c r="H350" s="7" t="e">
        <f t="shared" si="16"/>
        <v>#REF!</v>
      </c>
      <c r="I350" s="14" t="e">
        <f t="shared" si="15"/>
        <v>#REF!</v>
      </c>
      <c r="J350" s="16" t="e">
        <f t="shared" si="17"/>
        <v>#REF!</v>
      </c>
    </row>
    <row r="351" spans="1:10">
      <c r="A351" s="6" t="s">
        <v>88</v>
      </c>
      <c r="B351" s="5">
        <v>30.5</v>
      </c>
      <c r="C351" s="6">
        <v>2800</v>
      </c>
      <c r="D351" s="7" t="e">
        <f>#REF!</f>
        <v>#REF!</v>
      </c>
      <c r="E351" s="7" t="e">
        <f>#REF!</f>
        <v>#REF!</v>
      </c>
      <c r="F351" s="6" t="s">
        <v>74</v>
      </c>
      <c r="G351" s="11">
        <v>0</v>
      </c>
      <c r="H351" s="7" t="e">
        <f t="shared" si="16"/>
        <v>#REF!</v>
      </c>
      <c r="I351" s="14" t="e">
        <f t="shared" si="15"/>
        <v>#REF!</v>
      </c>
      <c r="J351" s="16" t="e">
        <f t="shared" si="17"/>
        <v>#REF!</v>
      </c>
    </row>
    <row r="352" spans="1:10">
      <c r="A352" s="6" t="s">
        <v>88</v>
      </c>
      <c r="B352" s="5">
        <v>32.5</v>
      </c>
      <c r="C352" s="6">
        <v>3125</v>
      </c>
      <c r="D352" s="7" t="e">
        <f>#REF!</f>
        <v>#REF!</v>
      </c>
      <c r="E352" s="7" t="e">
        <f>#REF!</f>
        <v>#REF!</v>
      </c>
      <c r="F352" s="6" t="s">
        <v>74</v>
      </c>
      <c r="G352" s="11">
        <v>0</v>
      </c>
      <c r="H352" s="7" t="e">
        <f t="shared" si="16"/>
        <v>#REF!</v>
      </c>
      <c r="I352" s="14" t="e">
        <f t="shared" si="15"/>
        <v>#REF!</v>
      </c>
      <c r="J352" s="16" t="e">
        <f t="shared" si="17"/>
        <v>#REF!</v>
      </c>
    </row>
    <row r="353" spans="1:10">
      <c r="A353" s="6" t="s">
        <v>88</v>
      </c>
      <c r="B353" s="5">
        <v>34.5</v>
      </c>
      <c r="C353" s="6">
        <v>3555</v>
      </c>
      <c r="D353" s="7" t="e">
        <f>#REF!</f>
        <v>#REF!</v>
      </c>
      <c r="E353" s="7" t="e">
        <f>#REF!</f>
        <v>#REF!</v>
      </c>
      <c r="F353" s="6" t="s">
        <v>74</v>
      </c>
      <c r="G353" s="11">
        <v>0</v>
      </c>
      <c r="H353" s="7" t="e">
        <f t="shared" si="16"/>
        <v>#REF!</v>
      </c>
      <c r="I353" s="14" t="e">
        <f t="shared" si="15"/>
        <v>#REF!</v>
      </c>
      <c r="J353" s="16" t="e">
        <f t="shared" si="17"/>
        <v>#REF!</v>
      </c>
    </row>
    <row r="354" spans="1:10">
      <c r="A354" s="6" t="s">
        <v>88</v>
      </c>
      <c r="B354" s="5">
        <v>38</v>
      </c>
      <c r="C354" s="6">
        <v>4305</v>
      </c>
      <c r="D354" s="7" t="e">
        <f>#REF!</f>
        <v>#REF!</v>
      </c>
      <c r="E354" s="7" t="e">
        <f>#REF!</f>
        <v>#REF!</v>
      </c>
      <c r="F354" s="6" t="s">
        <v>74</v>
      </c>
      <c r="G354" s="11">
        <v>0</v>
      </c>
      <c r="H354" s="7" t="e">
        <f t="shared" si="16"/>
        <v>#REF!</v>
      </c>
      <c r="I354" s="14" t="e">
        <f t="shared" si="15"/>
        <v>#REF!</v>
      </c>
      <c r="J354" s="16" t="e">
        <f t="shared" si="17"/>
        <v>#REF!</v>
      </c>
    </row>
    <row r="355" spans="1:10">
      <c r="A355" s="6" t="s">
        <v>88</v>
      </c>
      <c r="B355" s="5">
        <v>42</v>
      </c>
      <c r="C355" s="6">
        <v>5345</v>
      </c>
      <c r="D355" s="7" t="e">
        <f>#REF!</f>
        <v>#REF!</v>
      </c>
      <c r="E355" s="7" t="e">
        <f>#REF!</f>
        <v>#REF!</v>
      </c>
      <c r="F355" s="6" t="s">
        <v>74</v>
      </c>
      <c r="G355" s="11">
        <v>0</v>
      </c>
      <c r="H355" s="7" t="e">
        <f t="shared" si="16"/>
        <v>#REF!</v>
      </c>
      <c r="I355" s="14" t="e">
        <f t="shared" si="15"/>
        <v>#REF!</v>
      </c>
      <c r="J355" s="16" t="e">
        <f t="shared" si="17"/>
        <v>#REF!</v>
      </c>
    </row>
    <row r="356" spans="1:10">
      <c r="A356" s="6" t="s">
        <v>88</v>
      </c>
      <c r="B356" s="5">
        <v>46</v>
      </c>
      <c r="C356" s="6">
        <v>6240</v>
      </c>
      <c r="D356" s="7" t="e">
        <f>#REF!</f>
        <v>#REF!</v>
      </c>
      <c r="E356" s="7" t="e">
        <f>#REF!</f>
        <v>#REF!</v>
      </c>
      <c r="F356" s="6" t="s">
        <v>74</v>
      </c>
      <c r="G356" s="11">
        <v>0</v>
      </c>
      <c r="H356" s="7" t="e">
        <f t="shared" si="16"/>
        <v>#REF!</v>
      </c>
      <c r="I356" s="14" t="e">
        <f t="shared" si="15"/>
        <v>#REF!</v>
      </c>
      <c r="J356" s="16" t="e">
        <f t="shared" si="17"/>
        <v>#REF!</v>
      </c>
    </row>
    <row r="357" spans="1:10">
      <c r="A357" s="6" t="s">
        <v>88</v>
      </c>
      <c r="B357" s="5">
        <v>48</v>
      </c>
      <c r="C357" s="6">
        <v>6815</v>
      </c>
      <c r="D357" s="7" t="e">
        <f>#REF!</f>
        <v>#REF!</v>
      </c>
      <c r="E357" s="7" t="e">
        <f>#REF!</f>
        <v>#REF!</v>
      </c>
      <c r="F357" s="6" t="s">
        <v>74</v>
      </c>
      <c r="G357" s="11">
        <v>0</v>
      </c>
      <c r="H357" s="7" t="e">
        <f t="shared" si="16"/>
        <v>#REF!</v>
      </c>
      <c r="I357" s="14" t="e">
        <f t="shared" si="15"/>
        <v>#REF!</v>
      </c>
      <c r="J357" s="16" t="e">
        <f t="shared" si="17"/>
        <v>#REF!</v>
      </c>
    </row>
    <row r="358" spans="1:10">
      <c r="A358" s="6" t="s">
        <v>88</v>
      </c>
      <c r="B358" s="5">
        <v>50</v>
      </c>
      <c r="C358" s="6">
        <v>7490</v>
      </c>
      <c r="D358" s="7" t="e">
        <f>#REF!</f>
        <v>#REF!</v>
      </c>
      <c r="E358" s="7" t="e">
        <f>#REF!</f>
        <v>#REF!</v>
      </c>
      <c r="F358" s="6" t="s">
        <v>74</v>
      </c>
      <c r="G358" s="11">
        <v>0</v>
      </c>
      <c r="H358" s="7" t="e">
        <f t="shared" si="16"/>
        <v>#REF!</v>
      </c>
      <c r="I358" s="14" t="e">
        <f t="shared" si="15"/>
        <v>#REF!</v>
      </c>
      <c r="J358" s="16" t="e">
        <f t="shared" si="17"/>
        <v>#REF!</v>
      </c>
    </row>
    <row r="359" spans="1:10">
      <c r="A359" s="6" t="s">
        <v>88</v>
      </c>
      <c r="B359" s="5">
        <v>53.5</v>
      </c>
      <c r="C359" s="6">
        <v>8550</v>
      </c>
      <c r="D359" s="7" t="e">
        <f>#REF!</f>
        <v>#REF!</v>
      </c>
      <c r="E359" s="7" t="e">
        <f>#REF!</f>
        <v>#REF!</v>
      </c>
      <c r="F359" s="6" t="s">
        <v>74</v>
      </c>
      <c r="G359" s="11">
        <v>0</v>
      </c>
      <c r="H359" s="7" t="e">
        <f t="shared" si="16"/>
        <v>#REF!</v>
      </c>
      <c r="I359" s="14" t="e">
        <f t="shared" si="15"/>
        <v>#REF!</v>
      </c>
      <c r="J359" s="16" t="e">
        <f t="shared" si="17"/>
        <v>#REF!</v>
      </c>
    </row>
    <row r="360" spans="1:10">
      <c r="A360" s="6" t="s">
        <v>88</v>
      </c>
      <c r="B360" s="5">
        <v>57</v>
      </c>
      <c r="C360" s="6">
        <v>9985</v>
      </c>
      <c r="D360" s="7" t="e">
        <f>#REF!</f>
        <v>#REF!</v>
      </c>
      <c r="E360" s="7" t="e">
        <f>#REF!</f>
        <v>#REF!</v>
      </c>
      <c r="F360" s="6" t="s">
        <v>74</v>
      </c>
      <c r="G360" s="11">
        <v>0</v>
      </c>
      <c r="H360" s="7" t="e">
        <f t="shared" si="16"/>
        <v>#REF!</v>
      </c>
      <c r="I360" s="14" t="e">
        <f t="shared" si="15"/>
        <v>#REF!</v>
      </c>
      <c r="J360" s="16" t="e">
        <f t="shared" si="17"/>
        <v>#REF!</v>
      </c>
    </row>
    <row r="361" spans="1:10">
      <c r="A361" s="6" t="s">
        <v>88</v>
      </c>
      <c r="B361" s="5">
        <v>61</v>
      </c>
      <c r="C361" s="6">
        <v>11200</v>
      </c>
      <c r="D361" s="7" t="e">
        <f>#REF!</f>
        <v>#REF!</v>
      </c>
      <c r="E361" s="7" t="e">
        <f>#REF!</f>
        <v>#REF!</v>
      </c>
      <c r="F361" s="6" t="s">
        <v>74</v>
      </c>
      <c r="G361" s="11">
        <v>0</v>
      </c>
      <c r="H361" s="7" t="e">
        <f t="shared" si="16"/>
        <v>#REF!</v>
      </c>
      <c r="I361" s="14" t="e">
        <f t="shared" si="15"/>
        <v>#REF!</v>
      </c>
      <c r="J361" s="16" t="e">
        <f t="shared" si="17"/>
        <v>#REF!</v>
      </c>
    </row>
    <row r="362" spans="1:10">
      <c r="A362" s="6" t="s">
        <v>88</v>
      </c>
      <c r="B362" s="5">
        <v>65</v>
      </c>
      <c r="C362" s="6">
        <v>12450</v>
      </c>
      <c r="D362" s="7" t="e">
        <f>#REF!</f>
        <v>#REF!</v>
      </c>
      <c r="E362" s="7" t="e">
        <f>#REF!</f>
        <v>#REF!</v>
      </c>
      <c r="F362" s="6" t="s">
        <v>74</v>
      </c>
      <c r="G362" s="11">
        <v>0</v>
      </c>
      <c r="H362" s="7" t="e">
        <f t="shared" si="16"/>
        <v>#REF!</v>
      </c>
      <c r="I362" s="14" t="e">
        <f t="shared" si="15"/>
        <v>#REF!</v>
      </c>
      <c r="J362" s="16" t="e">
        <f t="shared" si="17"/>
        <v>#REF!</v>
      </c>
    </row>
    <row r="363" spans="1:10">
      <c r="A363" s="6" t="s">
        <v>89</v>
      </c>
      <c r="B363" s="5">
        <v>21.5</v>
      </c>
      <c r="C363" s="6">
        <v>2105</v>
      </c>
      <c r="D363" s="7" t="e">
        <f>'8'!#REF!</f>
        <v>#REF!</v>
      </c>
      <c r="E363" s="7" t="e">
        <f>'8'!#REF!</f>
        <v>#REF!</v>
      </c>
      <c r="F363" s="6" t="s">
        <v>74</v>
      </c>
      <c r="G363" s="11">
        <v>0.08</v>
      </c>
      <c r="H363" s="7" t="e">
        <f t="shared" si="16"/>
        <v>#REF!</v>
      </c>
      <c r="I363" s="14" t="e">
        <f t="shared" si="15"/>
        <v>#REF!</v>
      </c>
      <c r="J363" s="16" t="e">
        <f t="shared" si="17"/>
        <v>#REF!</v>
      </c>
    </row>
    <row r="364" spans="1:10">
      <c r="A364" s="6" t="s">
        <v>89</v>
      </c>
      <c r="B364" s="5">
        <v>23</v>
      </c>
      <c r="C364" s="6">
        <v>2385</v>
      </c>
      <c r="D364" s="7" t="e">
        <f>'8'!#REF!</f>
        <v>#REF!</v>
      </c>
      <c r="E364" s="7" t="e">
        <f>'8'!#REF!</f>
        <v>#REF!</v>
      </c>
      <c r="F364" s="6" t="s">
        <v>74</v>
      </c>
      <c r="G364" s="11">
        <v>0.08</v>
      </c>
      <c r="H364" s="7" t="e">
        <f t="shared" si="16"/>
        <v>#REF!</v>
      </c>
      <c r="I364" s="14" t="e">
        <f t="shared" si="15"/>
        <v>#REF!</v>
      </c>
      <c r="J364" s="16" t="e">
        <f t="shared" si="17"/>
        <v>#REF!</v>
      </c>
    </row>
    <row r="365" spans="1:10">
      <c r="A365" s="6" t="s">
        <v>89</v>
      </c>
      <c r="B365" s="5">
        <v>25</v>
      </c>
      <c r="C365" s="6">
        <v>2745</v>
      </c>
      <c r="D365" s="7" t="e">
        <f>'8'!#REF!</f>
        <v>#REF!</v>
      </c>
      <c r="E365" s="7" t="e">
        <f>'8'!#REF!</f>
        <v>#REF!</v>
      </c>
      <c r="F365" s="6" t="s">
        <v>74</v>
      </c>
      <c r="G365" s="11">
        <v>0.08</v>
      </c>
      <c r="H365" s="7" t="e">
        <f t="shared" si="16"/>
        <v>#REF!</v>
      </c>
      <c r="I365" s="14" t="e">
        <f t="shared" si="15"/>
        <v>#REF!</v>
      </c>
      <c r="J365" s="16" t="e">
        <f t="shared" si="17"/>
        <v>#REF!</v>
      </c>
    </row>
    <row r="366" spans="1:10">
      <c r="A366" s="6" t="s">
        <v>89</v>
      </c>
      <c r="B366" s="5">
        <v>27.5</v>
      </c>
      <c r="C366" s="6">
        <v>3340</v>
      </c>
      <c r="D366" s="7" t="e">
        <f>'8'!#REF!</f>
        <v>#REF!</v>
      </c>
      <c r="E366" s="7" t="e">
        <f>'8'!#REF!</f>
        <v>#REF!</v>
      </c>
      <c r="F366" s="6" t="s">
        <v>74</v>
      </c>
      <c r="G366" s="11">
        <v>0.08</v>
      </c>
      <c r="H366" s="7" t="e">
        <f t="shared" si="16"/>
        <v>#REF!</v>
      </c>
      <c r="I366" s="14" t="e">
        <f t="shared" si="15"/>
        <v>#REF!</v>
      </c>
      <c r="J366" s="16" t="e">
        <f t="shared" si="17"/>
        <v>#REF!</v>
      </c>
    </row>
    <row r="367" spans="1:10">
      <c r="A367" s="6" t="s">
        <v>89</v>
      </c>
      <c r="B367" s="5">
        <v>33</v>
      </c>
      <c r="C367" s="6">
        <v>4700</v>
      </c>
      <c r="D367" s="7" t="e">
        <f>'8'!#REF!</f>
        <v>#REF!</v>
      </c>
      <c r="E367" s="7" t="e">
        <f>'8'!#REF!</f>
        <v>#REF!</v>
      </c>
      <c r="F367" s="6" t="s">
        <v>74</v>
      </c>
      <c r="G367" s="11">
        <v>0.08</v>
      </c>
      <c r="H367" s="7" t="e">
        <f t="shared" si="16"/>
        <v>#REF!</v>
      </c>
      <c r="I367" s="14" t="e">
        <f t="shared" si="15"/>
        <v>#REF!</v>
      </c>
      <c r="J367" s="16" t="e">
        <f t="shared" si="17"/>
        <v>#REF!</v>
      </c>
    </row>
    <row r="368" spans="1:10">
      <c r="A368" s="6" t="s">
        <v>89</v>
      </c>
      <c r="B368" s="5">
        <v>35.5</v>
      </c>
      <c r="C368" s="6">
        <v>5470</v>
      </c>
      <c r="D368" s="7" t="e">
        <f>'8'!#REF!</f>
        <v>#REF!</v>
      </c>
      <c r="E368" s="7" t="e">
        <f>'8'!#REF!</f>
        <v>#REF!</v>
      </c>
      <c r="F368" s="6" t="s">
        <v>74</v>
      </c>
      <c r="G368" s="11">
        <v>0.08</v>
      </c>
      <c r="H368" s="7" t="e">
        <f t="shared" si="16"/>
        <v>#REF!</v>
      </c>
      <c r="I368" s="14" t="e">
        <f t="shared" si="15"/>
        <v>#REF!</v>
      </c>
      <c r="J368" s="16" t="e">
        <f t="shared" si="17"/>
        <v>#REF!</v>
      </c>
    </row>
    <row r="369" spans="1:10">
      <c r="A369" s="6" t="s">
        <v>89</v>
      </c>
      <c r="B369" s="5">
        <v>38.5</v>
      </c>
      <c r="C369" s="6">
        <v>6565</v>
      </c>
      <c r="D369" s="7" t="e">
        <f>'8'!#REF!</f>
        <v>#REF!</v>
      </c>
      <c r="E369" s="7" t="e">
        <f>'8'!#REF!</f>
        <v>#REF!</v>
      </c>
      <c r="F369" s="6" t="s">
        <v>74</v>
      </c>
      <c r="G369" s="11">
        <v>0.08</v>
      </c>
      <c r="H369" s="7" t="e">
        <f t="shared" si="16"/>
        <v>#REF!</v>
      </c>
      <c r="I369" s="14" t="e">
        <f t="shared" si="15"/>
        <v>#REF!</v>
      </c>
      <c r="J369" s="16" t="e">
        <f t="shared" si="17"/>
        <v>#REF!</v>
      </c>
    </row>
    <row r="370" spans="1:10">
      <c r="A370" s="6" t="s">
        <v>89</v>
      </c>
      <c r="B370" s="5">
        <v>40.5</v>
      </c>
      <c r="C370" s="6">
        <v>7465</v>
      </c>
      <c r="D370" s="7" t="e">
        <f>'8'!#REF!</f>
        <v>#REF!</v>
      </c>
      <c r="E370" s="7" t="e">
        <f>'8'!#REF!</f>
        <v>#REF!</v>
      </c>
      <c r="F370" s="6" t="s">
        <v>74</v>
      </c>
      <c r="G370" s="11">
        <v>0.08</v>
      </c>
      <c r="H370" s="7" t="e">
        <f t="shared" si="16"/>
        <v>#REF!</v>
      </c>
      <c r="I370" s="14" t="e">
        <f t="shared" si="15"/>
        <v>#REF!</v>
      </c>
      <c r="J370" s="16" t="e">
        <f t="shared" si="17"/>
        <v>#REF!</v>
      </c>
    </row>
    <row r="371" spans="1:10">
      <c r="A371" s="6" t="s">
        <v>89</v>
      </c>
      <c r="B371" s="5">
        <v>43.5</v>
      </c>
      <c r="C371" s="6">
        <v>8425</v>
      </c>
      <c r="D371" s="7" t="e">
        <f>'8'!#REF!</f>
        <v>#REF!</v>
      </c>
      <c r="E371" s="7" t="e">
        <f>'8'!#REF!</f>
        <v>#REF!</v>
      </c>
      <c r="F371" s="6" t="s">
        <v>74</v>
      </c>
      <c r="G371" s="11">
        <v>0.08</v>
      </c>
      <c r="H371" s="7" t="e">
        <f t="shared" si="16"/>
        <v>#REF!</v>
      </c>
      <c r="I371" s="14" t="e">
        <f t="shared" si="15"/>
        <v>#REF!</v>
      </c>
      <c r="J371" s="16" t="e">
        <f t="shared" si="17"/>
        <v>#REF!</v>
      </c>
    </row>
    <row r="372" spans="1:10">
      <c r="A372" s="6" t="s">
        <v>90</v>
      </c>
      <c r="B372" s="5">
        <v>16</v>
      </c>
      <c r="C372" s="6">
        <v>1080</v>
      </c>
      <c r="D372" s="7">
        <f>'8'!C7</f>
        <v>62.89</v>
      </c>
      <c r="E372" s="7" t="e">
        <f>'8'!#REF!</f>
        <v>#REF!</v>
      </c>
      <c r="F372" s="6" t="s">
        <v>72</v>
      </c>
      <c r="G372" s="11">
        <v>0</v>
      </c>
      <c r="H372" s="7">
        <f t="shared" si="16"/>
        <v>58.231481481481481</v>
      </c>
      <c r="I372" s="14" t="e">
        <f t="shared" si="15"/>
        <v>#REF!</v>
      </c>
      <c r="J372" s="16" t="e">
        <f t="shared" si="17"/>
        <v>#REF!</v>
      </c>
    </row>
    <row r="373" spans="1:10">
      <c r="A373" s="6" t="s">
        <v>90</v>
      </c>
      <c r="B373" s="5">
        <v>18.5</v>
      </c>
      <c r="C373" s="6">
        <v>1390</v>
      </c>
      <c r="D373" s="7">
        <f>'8'!C8</f>
        <v>65.53</v>
      </c>
      <c r="E373" s="7" t="e">
        <f>'8'!#REF!</f>
        <v>#REF!</v>
      </c>
      <c r="F373" s="6" t="s">
        <v>72</v>
      </c>
      <c r="G373" s="11">
        <v>0</v>
      </c>
      <c r="H373" s="7">
        <f t="shared" si="16"/>
        <v>47.143884892086334</v>
      </c>
      <c r="I373" s="14" t="e">
        <f t="shared" si="15"/>
        <v>#REF!</v>
      </c>
      <c r="J373" s="16" t="e">
        <f t="shared" si="17"/>
        <v>#REF!</v>
      </c>
    </row>
    <row r="374" spans="1:10">
      <c r="A374" s="6" t="s">
        <v>90</v>
      </c>
      <c r="B374" s="5">
        <v>20</v>
      </c>
      <c r="C374" s="6">
        <v>1585</v>
      </c>
      <c r="D374" s="7">
        <f>'8'!C9</f>
        <v>72.23</v>
      </c>
      <c r="E374" s="7" t="e">
        <f>'8'!#REF!</f>
        <v>#REF!</v>
      </c>
      <c r="F374" s="6" t="s">
        <v>72</v>
      </c>
      <c r="G374" s="11">
        <v>0</v>
      </c>
      <c r="H374" s="7">
        <f t="shared" si="16"/>
        <v>45.570977917981075</v>
      </c>
      <c r="I374" s="14" t="e">
        <f t="shared" si="15"/>
        <v>#REF!</v>
      </c>
      <c r="J374" s="16" t="e">
        <f t="shared" si="17"/>
        <v>#REF!</v>
      </c>
    </row>
    <row r="375" spans="1:10">
      <c r="A375" s="6" t="s">
        <v>90</v>
      </c>
      <c r="B375" s="5">
        <v>21</v>
      </c>
      <c r="C375" s="6">
        <v>1670</v>
      </c>
      <c r="D375" s="7">
        <f>'8'!C10</f>
        <v>74.900000000000006</v>
      </c>
      <c r="E375" s="7" t="e">
        <f>'8'!#REF!</f>
        <v>#REF!</v>
      </c>
      <c r="F375" s="6" t="s">
        <v>72</v>
      </c>
      <c r="G375" s="11">
        <v>0</v>
      </c>
      <c r="H375" s="7">
        <f t="shared" si="16"/>
        <v>44.850299401197603</v>
      </c>
      <c r="I375" s="14" t="e">
        <f t="shared" si="15"/>
        <v>#REF!</v>
      </c>
      <c r="J375" s="16" t="e">
        <f t="shared" si="17"/>
        <v>#REF!</v>
      </c>
    </row>
    <row r="376" spans="1:10">
      <c r="A376" s="6" t="s">
        <v>90</v>
      </c>
      <c r="B376" s="5">
        <v>23</v>
      </c>
      <c r="C376" s="6">
        <v>2190</v>
      </c>
      <c r="D376" s="7">
        <f>'8'!C11</f>
        <v>81.56</v>
      </c>
      <c r="E376" s="7" t="e">
        <f>'8'!#REF!</f>
        <v>#REF!</v>
      </c>
      <c r="F376" s="6" t="s">
        <v>72</v>
      </c>
      <c r="G376" s="11">
        <v>0</v>
      </c>
      <c r="H376" s="7">
        <f t="shared" si="16"/>
        <v>37.242009132420094</v>
      </c>
      <c r="I376" s="14" t="e">
        <f t="shared" si="15"/>
        <v>#REF!</v>
      </c>
      <c r="J376" s="16" t="e">
        <f t="shared" si="17"/>
        <v>#REF!</v>
      </c>
    </row>
    <row r="377" spans="1:10">
      <c r="A377" s="6" t="s">
        <v>90</v>
      </c>
      <c r="B377" s="5">
        <v>24.5</v>
      </c>
      <c r="C377" s="6">
        <v>2540</v>
      </c>
      <c r="D377" s="7">
        <f>'8'!C12</f>
        <v>104.95</v>
      </c>
      <c r="E377" s="7" t="e">
        <f>'8'!#REF!</f>
        <v>#REF!</v>
      </c>
      <c r="F377" s="6" t="s">
        <v>72</v>
      </c>
      <c r="G377" s="11">
        <v>0</v>
      </c>
      <c r="H377" s="7">
        <f t="shared" si="16"/>
        <v>41.318897637795274</v>
      </c>
      <c r="I377" s="14" t="e">
        <f t="shared" si="15"/>
        <v>#REF!</v>
      </c>
      <c r="J377" s="16" t="e">
        <f t="shared" si="17"/>
        <v>#REF!</v>
      </c>
    </row>
    <row r="378" spans="1:10">
      <c r="A378" s="6" t="s">
        <v>90</v>
      </c>
      <c r="B378" s="5">
        <v>29.5</v>
      </c>
      <c r="C378" s="6">
        <v>3670</v>
      </c>
      <c r="D378" s="7">
        <f>'8'!C13</f>
        <v>142.22</v>
      </c>
      <c r="E378" s="7" t="e">
        <f>'8'!#REF!</f>
        <v>#REF!</v>
      </c>
      <c r="F378" s="6" t="s">
        <v>72</v>
      </c>
      <c r="G378" s="11">
        <v>0</v>
      </c>
      <c r="H378" s="7">
        <f t="shared" si="16"/>
        <v>38.752043596730239</v>
      </c>
      <c r="I378" s="14" t="e">
        <f t="shared" si="15"/>
        <v>#REF!</v>
      </c>
      <c r="J378" s="16" t="e">
        <f t="shared" si="17"/>
        <v>#REF!</v>
      </c>
    </row>
    <row r="379" spans="1:10">
      <c r="A379" s="6" t="s">
        <v>90</v>
      </c>
      <c r="B379" s="5">
        <v>31.5</v>
      </c>
      <c r="C379" s="6">
        <v>4225</v>
      </c>
      <c r="D379" s="7">
        <f>'8'!C14</f>
        <v>158.74</v>
      </c>
      <c r="E379" s="7" t="e">
        <f>'8'!#REF!</f>
        <v>#REF!</v>
      </c>
      <c r="F379" s="6" t="s">
        <v>72</v>
      </c>
      <c r="G379" s="11">
        <v>0</v>
      </c>
      <c r="H379" s="7">
        <f t="shared" si="16"/>
        <v>37.571597633136101</v>
      </c>
      <c r="I379" s="14" t="e">
        <f t="shared" si="15"/>
        <v>#REF!</v>
      </c>
      <c r="J379" s="16" t="e">
        <f t="shared" si="17"/>
        <v>#REF!</v>
      </c>
    </row>
    <row r="380" spans="1:10">
      <c r="A380" s="6" t="s">
        <v>90</v>
      </c>
      <c r="B380" s="5">
        <v>34</v>
      </c>
      <c r="C380" s="6">
        <v>4910</v>
      </c>
      <c r="D380" s="7">
        <f>'8'!C15</f>
        <v>173.71</v>
      </c>
      <c r="E380" s="7" t="e">
        <f>'8'!#REF!</f>
        <v>#REF!</v>
      </c>
      <c r="F380" s="6" t="s">
        <v>72</v>
      </c>
      <c r="G380" s="11">
        <v>0</v>
      </c>
      <c r="H380" s="7">
        <f t="shared" si="16"/>
        <v>35.378818737270876</v>
      </c>
      <c r="I380" s="14" t="e">
        <f t="shared" si="15"/>
        <v>#REF!</v>
      </c>
      <c r="J380" s="16" t="e">
        <f t="shared" si="17"/>
        <v>#REF!</v>
      </c>
    </row>
    <row r="381" spans="1:10">
      <c r="A381" s="6" t="s">
        <v>90</v>
      </c>
      <c r="B381" s="5">
        <v>36</v>
      </c>
      <c r="C381" s="6">
        <v>5550</v>
      </c>
      <c r="D381" s="7">
        <f>'8'!C16</f>
        <v>206.65</v>
      </c>
      <c r="E381" s="7" t="e">
        <f>'8'!#REF!</f>
        <v>#REF!</v>
      </c>
      <c r="F381" s="6" t="s">
        <v>72</v>
      </c>
      <c r="G381" s="11">
        <v>0</v>
      </c>
      <c r="H381" s="7">
        <f t="shared" si="16"/>
        <v>37.234234234234236</v>
      </c>
      <c r="I381" s="14" t="e">
        <f t="shared" si="15"/>
        <v>#REF!</v>
      </c>
      <c r="J381" s="16" t="e">
        <f t="shared" si="17"/>
        <v>#REF!</v>
      </c>
    </row>
    <row r="382" spans="1:10">
      <c r="A382" s="6" t="s">
        <v>90</v>
      </c>
      <c r="B382" s="5">
        <v>38.5</v>
      </c>
      <c r="C382" s="6">
        <v>6565</v>
      </c>
      <c r="D382" s="7">
        <f>'8'!C17</f>
        <v>224.58</v>
      </c>
      <c r="E382" s="7" t="e">
        <f>'8'!#REF!</f>
        <v>#REF!</v>
      </c>
      <c r="F382" s="6" t="s">
        <v>72</v>
      </c>
      <c r="G382" s="11">
        <v>0</v>
      </c>
      <c r="H382" s="7">
        <f t="shared" si="16"/>
        <v>34.208682406702209</v>
      </c>
      <c r="I382" s="14" t="e">
        <f t="shared" si="15"/>
        <v>#REF!</v>
      </c>
      <c r="J382" s="16" t="e">
        <f t="shared" si="17"/>
        <v>#REF!</v>
      </c>
    </row>
    <row r="383" spans="1:10">
      <c r="A383" s="6" t="s">
        <v>90</v>
      </c>
      <c r="B383" s="5">
        <v>41</v>
      </c>
      <c r="C383" s="6">
        <v>7175</v>
      </c>
      <c r="D383" s="7">
        <f>'8'!C18</f>
        <v>230.65</v>
      </c>
      <c r="E383" s="7" t="e">
        <f>'8'!#REF!</f>
        <v>#REF!</v>
      </c>
      <c r="F383" s="6" t="s">
        <v>72</v>
      </c>
      <c r="G383" s="11">
        <v>0</v>
      </c>
      <c r="H383" s="7">
        <f t="shared" si="16"/>
        <v>32.146341463414636</v>
      </c>
      <c r="I383" s="14" t="e">
        <f t="shared" si="15"/>
        <v>#REF!</v>
      </c>
      <c r="J383" s="16" t="e">
        <f t="shared" si="17"/>
        <v>#REF!</v>
      </c>
    </row>
    <row r="384" spans="1:10">
      <c r="A384" s="6" t="s">
        <v>90</v>
      </c>
      <c r="B384" s="5">
        <v>44</v>
      </c>
      <c r="C384" s="6">
        <v>8065</v>
      </c>
      <c r="D384" s="7">
        <f>'8'!C19</f>
        <v>287.5</v>
      </c>
      <c r="E384" s="7" t="e">
        <f>'8'!#REF!</f>
        <v>#REF!</v>
      </c>
      <c r="F384" s="6" t="s">
        <v>72</v>
      </c>
      <c r="G384" s="11">
        <v>0</v>
      </c>
      <c r="H384" s="7">
        <f t="shared" si="16"/>
        <v>35.647861128332302</v>
      </c>
      <c r="I384" s="14" t="e">
        <f t="shared" si="15"/>
        <v>#REF!</v>
      </c>
      <c r="J384" s="16" t="e">
        <f t="shared" si="17"/>
        <v>#REF!</v>
      </c>
    </row>
    <row r="385" spans="1:10">
      <c r="A385" s="6" t="s">
        <v>90</v>
      </c>
      <c r="B385" s="5">
        <v>45.5</v>
      </c>
      <c r="C385" s="6">
        <v>8750</v>
      </c>
      <c r="D385" s="7">
        <f>'8'!C20</f>
        <v>312.95</v>
      </c>
      <c r="E385" s="7" t="e">
        <f>'8'!#REF!</f>
        <v>#REF!</v>
      </c>
      <c r="F385" s="6" t="s">
        <v>72</v>
      </c>
      <c r="G385" s="11">
        <v>0</v>
      </c>
      <c r="H385" s="7">
        <f t="shared" si="16"/>
        <v>35.765714285714282</v>
      </c>
      <c r="I385" s="14" t="e">
        <f t="shared" si="15"/>
        <v>#REF!</v>
      </c>
      <c r="J385" s="16" t="e">
        <f t="shared" si="17"/>
        <v>#REF!</v>
      </c>
    </row>
    <row r="386" spans="1:10">
      <c r="A386" s="6" t="s">
        <v>90</v>
      </c>
      <c r="B386" s="5">
        <v>51</v>
      </c>
      <c r="C386" s="6">
        <v>11000</v>
      </c>
      <c r="D386" s="7" t="e">
        <f>'8'!#REF!</f>
        <v>#REF!</v>
      </c>
      <c r="E386" s="7" t="e">
        <f>'8'!#REF!</f>
        <v>#REF!</v>
      </c>
      <c r="F386" s="6" t="s">
        <v>72</v>
      </c>
      <c r="G386" s="11">
        <v>0</v>
      </c>
      <c r="H386" s="7" t="e">
        <f t="shared" si="16"/>
        <v>#REF!</v>
      </c>
      <c r="I386" s="14" t="e">
        <f t="shared" si="15"/>
        <v>#REF!</v>
      </c>
      <c r="J386" s="16" t="e">
        <f t="shared" si="17"/>
        <v>#REF!</v>
      </c>
    </row>
    <row r="387" spans="1:10">
      <c r="A387" s="6" t="s">
        <v>90</v>
      </c>
      <c r="B387" s="5">
        <v>52</v>
      </c>
      <c r="C387" s="6">
        <v>11550</v>
      </c>
      <c r="D387" s="7" t="e">
        <f>'8'!#REF!</f>
        <v>#REF!</v>
      </c>
      <c r="E387" s="7" t="e">
        <f>'8'!#REF!</f>
        <v>#REF!</v>
      </c>
      <c r="F387" s="6" t="s">
        <v>72</v>
      </c>
      <c r="G387" s="11">
        <v>0</v>
      </c>
      <c r="H387" s="7" t="e">
        <f t="shared" si="16"/>
        <v>#REF!</v>
      </c>
      <c r="I387" s="14" t="e">
        <f t="shared" ref="I387:I450" si="18">IF(OR(D387=0,E387=0),,E387/(D387*(1+G387))-1)</f>
        <v>#REF!</v>
      </c>
      <c r="J387" s="16" t="e">
        <f t="shared" si="17"/>
        <v>#REF!</v>
      </c>
    </row>
    <row r="388" spans="1:10">
      <c r="A388" s="6" t="s">
        <v>90</v>
      </c>
      <c r="B388" s="5">
        <v>56</v>
      </c>
      <c r="C388" s="6">
        <v>13850</v>
      </c>
      <c r="D388" s="7" t="e">
        <f>'8'!#REF!</f>
        <v>#REF!</v>
      </c>
      <c r="E388" s="7" t="e">
        <f>'8'!#REF!</f>
        <v>#REF!</v>
      </c>
      <c r="F388" s="6" t="s">
        <v>72</v>
      </c>
      <c r="G388" s="11">
        <v>0</v>
      </c>
      <c r="H388" s="7" t="e">
        <f t="shared" ref="H388:H451" si="19">D388*(1+G388)/C388*1000</f>
        <v>#REF!</v>
      </c>
      <c r="I388" s="14" t="e">
        <f t="shared" si="18"/>
        <v>#REF!</v>
      </c>
      <c r="J388" s="16" t="e">
        <f t="shared" ref="J388:J451" si="20">IF(OR(D388=0,E388=0),,1.43/(I388+1)-1)</f>
        <v>#REF!</v>
      </c>
    </row>
    <row r="389" spans="1:10">
      <c r="A389" s="6" t="s">
        <v>90</v>
      </c>
      <c r="B389" s="5">
        <v>59.5</v>
      </c>
      <c r="C389" s="6">
        <v>15050</v>
      </c>
      <c r="D389" s="7" t="e">
        <f>'8'!#REF!</f>
        <v>#REF!</v>
      </c>
      <c r="E389" s="7" t="e">
        <f>'8'!#REF!</f>
        <v>#REF!</v>
      </c>
      <c r="F389" s="6" t="s">
        <v>72</v>
      </c>
      <c r="G389" s="11">
        <v>0</v>
      </c>
      <c r="H389" s="7" t="e">
        <f t="shared" si="19"/>
        <v>#REF!</v>
      </c>
      <c r="I389" s="14" t="e">
        <f t="shared" si="18"/>
        <v>#REF!</v>
      </c>
      <c r="J389" s="16" t="e">
        <f t="shared" si="20"/>
        <v>#REF!</v>
      </c>
    </row>
    <row r="390" spans="1:10">
      <c r="A390" s="6" t="s">
        <v>91</v>
      </c>
      <c r="B390" s="5">
        <v>12.5</v>
      </c>
      <c r="C390" s="6">
        <v>495.5</v>
      </c>
      <c r="D390" s="7">
        <f>'8'!C44</f>
        <v>250.78</v>
      </c>
      <c r="E390" s="7" t="e">
        <f>'8'!#REF!</f>
        <v>#REF!</v>
      </c>
      <c r="F390" s="6" t="s">
        <v>74</v>
      </c>
      <c r="G390" s="11">
        <v>0</v>
      </c>
      <c r="H390" s="7">
        <f t="shared" si="19"/>
        <v>506.1150353178607</v>
      </c>
      <c r="I390" s="14" t="e">
        <f t="shared" si="18"/>
        <v>#REF!</v>
      </c>
      <c r="J390" s="16" t="e">
        <f t="shared" si="20"/>
        <v>#REF!</v>
      </c>
    </row>
    <row r="391" spans="1:10">
      <c r="A391" s="6" t="s">
        <v>91</v>
      </c>
      <c r="B391" s="5">
        <v>13.5</v>
      </c>
      <c r="C391" s="6">
        <v>570.5</v>
      </c>
      <c r="D391" s="7">
        <f>'8'!C45</f>
        <v>262.76</v>
      </c>
      <c r="E391" s="7" t="e">
        <f>'8'!#REF!</f>
        <v>#REF!</v>
      </c>
      <c r="F391" s="6" t="s">
        <v>74</v>
      </c>
      <c r="G391" s="11">
        <v>0</v>
      </c>
      <c r="H391" s="7">
        <f t="shared" si="19"/>
        <v>460.57843996494302</v>
      </c>
      <c r="I391" s="14" t="e">
        <f t="shared" si="18"/>
        <v>#REF!</v>
      </c>
      <c r="J391" s="16" t="e">
        <f t="shared" si="20"/>
        <v>#REF!</v>
      </c>
    </row>
    <row r="392" spans="1:10">
      <c r="A392" s="6" t="s">
        <v>91</v>
      </c>
      <c r="B392" s="5">
        <v>14.5</v>
      </c>
      <c r="C392" s="6">
        <v>652</v>
      </c>
      <c r="D392" s="7">
        <f>'8'!C46</f>
        <v>276.25</v>
      </c>
      <c r="E392" s="7" t="e">
        <f>'8'!#REF!</f>
        <v>#REF!</v>
      </c>
      <c r="F392" s="6" t="s">
        <v>74</v>
      </c>
      <c r="G392" s="11">
        <v>0</v>
      </c>
      <c r="H392" s="7">
        <f t="shared" si="19"/>
        <v>423.69631901840495</v>
      </c>
      <c r="I392" s="14" t="e">
        <f t="shared" si="18"/>
        <v>#REF!</v>
      </c>
      <c r="J392" s="16" t="e">
        <f t="shared" si="20"/>
        <v>#REF!</v>
      </c>
    </row>
    <row r="393" spans="1:10">
      <c r="A393" s="6" t="s">
        <v>91</v>
      </c>
      <c r="B393" s="5">
        <v>16</v>
      </c>
      <c r="C393" s="6">
        <v>805</v>
      </c>
      <c r="D393" s="7">
        <f>'8'!C47</f>
        <v>288.93</v>
      </c>
      <c r="E393" s="7" t="e">
        <f>'8'!#REF!</f>
        <v>#REF!</v>
      </c>
      <c r="F393" s="6" t="s">
        <v>74</v>
      </c>
      <c r="G393" s="11">
        <v>0</v>
      </c>
      <c r="H393" s="7">
        <f t="shared" si="19"/>
        <v>358.91925465838511</v>
      </c>
      <c r="I393" s="14" t="e">
        <f t="shared" si="18"/>
        <v>#REF!</v>
      </c>
      <c r="J393" s="16" t="e">
        <f t="shared" si="20"/>
        <v>#REF!</v>
      </c>
    </row>
    <row r="394" spans="1:10">
      <c r="A394" s="6" t="s">
        <v>91</v>
      </c>
      <c r="B394" s="5">
        <v>17</v>
      </c>
      <c r="C394" s="6">
        <v>900</v>
      </c>
      <c r="D394" s="7">
        <f>'8'!C48</f>
        <v>314.44</v>
      </c>
      <c r="E394" s="7" t="e">
        <f>'8'!#REF!</f>
        <v>#REF!</v>
      </c>
      <c r="F394" s="6" t="s">
        <v>74</v>
      </c>
      <c r="G394" s="11">
        <v>0</v>
      </c>
      <c r="H394" s="7">
        <f t="shared" si="19"/>
        <v>349.37777777777779</v>
      </c>
      <c r="I394" s="14" t="e">
        <f t="shared" si="18"/>
        <v>#REF!</v>
      </c>
      <c r="J394" s="16" t="e">
        <f t="shared" si="20"/>
        <v>#REF!</v>
      </c>
    </row>
    <row r="395" spans="1:10">
      <c r="A395" s="6" t="s">
        <v>91</v>
      </c>
      <c r="B395" s="5">
        <v>19</v>
      </c>
      <c r="C395" s="6">
        <v>1090</v>
      </c>
      <c r="D395" s="7">
        <f>'8'!C49</f>
        <v>330.74</v>
      </c>
      <c r="E395" s="7" t="e">
        <f>'8'!#REF!</f>
        <v>#REF!</v>
      </c>
      <c r="F395" s="6" t="s">
        <v>74</v>
      </c>
      <c r="G395" s="11">
        <v>0</v>
      </c>
      <c r="H395" s="7">
        <f t="shared" si="19"/>
        <v>303.43119266055044</v>
      </c>
      <c r="I395" s="14" t="e">
        <f t="shared" si="18"/>
        <v>#REF!</v>
      </c>
      <c r="J395" s="16" t="e">
        <f t="shared" si="20"/>
        <v>#REF!</v>
      </c>
    </row>
    <row r="396" spans="1:10">
      <c r="A396" s="6" t="s">
        <v>91</v>
      </c>
      <c r="B396" s="5">
        <v>25</v>
      </c>
      <c r="C396" s="6">
        <v>1975</v>
      </c>
      <c r="D396" s="7">
        <f>'8'!C50</f>
        <v>358.04</v>
      </c>
      <c r="E396" s="7" t="e">
        <f>'8'!#REF!</f>
        <v>#REF!</v>
      </c>
      <c r="F396" s="6" t="s">
        <v>74</v>
      </c>
      <c r="G396" s="11">
        <v>0</v>
      </c>
      <c r="H396" s="7">
        <f t="shared" si="19"/>
        <v>181.2860759493671</v>
      </c>
      <c r="I396" s="14" t="e">
        <f t="shared" si="18"/>
        <v>#REF!</v>
      </c>
      <c r="J396" s="16" t="e">
        <f t="shared" si="20"/>
        <v>#REF!</v>
      </c>
    </row>
    <row r="397" spans="1:10">
      <c r="A397" s="6" t="s">
        <v>91</v>
      </c>
      <c r="B397" s="5">
        <v>28</v>
      </c>
      <c r="C397" s="6">
        <v>2355</v>
      </c>
      <c r="D397" s="7">
        <f>'8'!C51</f>
        <v>499.73</v>
      </c>
      <c r="E397" s="7" t="e">
        <f>'8'!#REF!</f>
        <v>#REF!</v>
      </c>
      <c r="F397" s="6" t="s">
        <v>74</v>
      </c>
      <c r="G397" s="11">
        <v>0</v>
      </c>
      <c r="H397" s="7">
        <f t="shared" si="19"/>
        <v>212.19957537154991</v>
      </c>
      <c r="I397" s="14" t="e">
        <f t="shared" si="18"/>
        <v>#REF!</v>
      </c>
      <c r="J397" s="16" t="e">
        <f t="shared" si="20"/>
        <v>#REF!</v>
      </c>
    </row>
    <row r="398" spans="1:10">
      <c r="A398" s="6" t="s">
        <v>91</v>
      </c>
      <c r="B398" s="5">
        <v>30</v>
      </c>
      <c r="C398" s="6">
        <v>2770</v>
      </c>
      <c r="D398" s="7">
        <f>'8'!C52</f>
        <v>558.91999999999996</v>
      </c>
      <c r="E398" s="7" t="e">
        <f>'8'!#REF!</f>
        <v>#REF!</v>
      </c>
      <c r="F398" s="6" t="s">
        <v>74</v>
      </c>
      <c r="G398" s="11">
        <v>0</v>
      </c>
      <c r="H398" s="7">
        <f t="shared" si="19"/>
        <v>201.77617328519852</v>
      </c>
      <c r="I398" s="14" t="e">
        <f t="shared" si="18"/>
        <v>#REF!</v>
      </c>
      <c r="J398" s="16" t="e">
        <f t="shared" si="20"/>
        <v>#REF!</v>
      </c>
    </row>
    <row r="399" spans="1:10">
      <c r="A399" s="6" t="s">
        <v>91</v>
      </c>
      <c r="B399" s="5">
        <v>34</v>
      </c>
      <c r="C399" s="6">
        <v>3565</v>
      </c>
      <c r="D399" s="7">
        <f>'8'!C53</f>
        <v>619.66999999999996</v>
      </c>
      <c r="E399" s="7" t="e">
        <f>'8'!#REF!</f>
        <v>#REF!</v>
      </c>
      <c r="F399" s="6" t="s">
        <v>74</v>
      </c>
      <c r="G399" s="11">
        <v>0</v>
      </c>
      <c r="H399" s="7">
        <f t="shared" si="19"/>
        <v>173.82047685834502</v>
      </c>
      <c r="I399" s="14" t="e">
        <f t="shared" si="18"/>
        <v>#REF!</v>
      </c>
      <c r="J399" s="16" t="e">
        <f t="shared" si="20"/>
        <v>#REF!</v>
      </c>
    </row>
    <row r="400" spans="1:10">
      <c r="A400" s="6" t="s">
        <v>91</v>
      </c>
      <c r="B400" s="5">
        <v>39</v>
      </c>
      <c r="C400" s="6">
        <v>4610</v>
      </c>
      <c r="D400" s="7">
        <f>'8'!C54</f>
        <v>743.34</v>
      </c>
      <c r="E400" s="7" t="e">
        <f>'8'!#REF!</f>
        <v>#REF!</v>
      </c>
      <c r="F400" s="6" t="s">
        <v>74</v>
      </c>
      <c r="G400" s="11">
        <v>0</v>
      </c>
      <c r="H400" s="7">
        <f t="shared" si="19"/>
        <v>161.24511930585683</v>
      </c>
      <c r="I400" s="14" t="e">
        <f t="shared" si="18"/>
        <v>#REF!</v>
      </c>
      <c r="J400" s="16" t="e">
        <f t="shared" si="20"/>
        <v>#REF!</v>
      </c>
    </row>
    <row r="401" spans="1:10">
      <c r="A401" s="6" t="s">
        <v>91</v>
      </c>
      <c r="B401" s="5">
        <v>43</v>
      </c>
      <c r="C401" s="6">
        <v>5625</v>
      </c>
      <c r="D401" s="7">
        <f>'8'!C55</f>
        <v>904.99</v>
      </c>
      <c r="E401" s="7" t="e">
        <f>'8'!#REF!</f>
        <v>#REF!</v>
      </c>
      <c r="F401" s="6" t="s">
        <v>74</v>
      </c>
      <c r="G401" s="11">
        <v>0</v>
      </c>
      <c r="H401" s="7">
        <f t="shared" si="19"/>
        <v>160.88711111111112</v>
      </c>
      <c r="I401" s="14" t="e">
        <f t="shared" si="18"/>
        <v>#REF!</v>
      </c>
      <c r="J401" s="16" t="e">
        <f t="shared" si="20"/>
        <v>#REF!</v>
      </c>
    </row>
    <row r="402" spans="1:10">
      <c r="A402" s="6" t="s">
        <v>91</v>
      </c>
      <c r="B402" s="5">
        <v>51</v>
      </c>
      <c r="C402" s="6">
        <v>7905</v>
      </c>
      <c r="D402" s="7">
        <f>'8'!C56</f>
        <v>1055.8499999999999</v>
      </c>
      <c r="E402" s="7" t="e">
        <f>'8'!#REF!</f>
        <v>#REF!</v>
      </c>
      <c r="F402" s="6" t="s">
        <v>74</v>
      </c>
      <c r="G402" s="11">
        <v>0</v>
      </c>
      <c r="H402" s="7">
        <f t="shared" si="19"/>
        <v>133.56736242884247</v>
      </c>
      <c r="I402" s="14" t="e">
        <f t="shared" si="18"/>
        <v>#REF!</v>
      </c>
      <c r="J402" s="16" t="e">
        <f t="shared" si="20"/>
        <v>#REF!</v>
      </c>
    </row>
    <row r="403" spans="1:10">
      <c r="A403" s="6" t="s">
        <v>91</v>
      </c>
      <c r="B403" s="5">
        <v>59.5</v>
      </c>
      <c r="C403" s="6">
        <v>10850</v>
      </c>
      <c r="D403" s="7">
        <f>'8'!C57</f>
        <v>1402.97</v>
      </c>
      <c r="E403" s="7" t="e">
        <f>'8'!#REF!</f>
        <v>#REF!</v>
      </c>
      <c r="F403" s="6" t="s">
        <v>74</v>
      </c>
      <c r="G403" s="11">
        <v>0</v>
      </c>
      <c r="H403" s="7">
        <f t="shared" si="19"/>
        <v>129.30599078341015</v>
      </c>
      <c r="I403" s="14" t="e">
        <f t="shared" si="18"/>
        <v>#REF!</v>
      </c>
      <c r="J403" s="16" t="e">
        <f t="shared" si="20"/>
        <v>#REF!</v>
      </c>
    </row>
    <row r="404" spans="1:10">
      <c r="A404" s="6" t="s">
        <v>91</v>
      </c>
      <c r="B404" s="5">
        <v>64.5</v>
      </c>
      <c r="C404" s="6">
        <v>12600</v>
      </c>
      <c r="D404" s="7">
        <f>'8'!C58</f>
        <v>1654.75</v>
      </c>
      <c r="E404" s="7" t="e">
        <f>'8'!#REF!</f>
        <v>#REF!</v>
      </c>
      <c r="F404" s="6" t="s">
        <v>74</v>
      </c>
      <c r="G404" s="11">
        <v>0</v>
      </c>
      <c r="H404" s="7">
        <f t="shared" si="19"/>
        <v>131.32936507936506</v>
      </c>
      <c r="I404" s="14" t="e">
        <f t="shared" si="18"/>
        <v>#REF!</v>
      </c>
      <c r="J404" s="16" t="e">
        <f t="shared" si="20"/>
        <v>#REF!</v>
      </c>
    </row>
    <row r="405" spans="1:10">
      <c r="A405" s="6" t="s">
        <v>91</v>
      </c>
      <c r="B405" s="5">
        <v>82</v>
      </c>
      <c r="C405" s="6">
        <v>20650</v>
      </c>
      <c r="D405" s="7">
        <f>'8'!C59</f>
        <v>1881.91</v>
      </c>
      <c r="E405" s="7" t="e">
        <f>'8'!#REF!</f>
        <v>#REF!</v>
      </c>
      <c r="F405" s="6" t="s">
        <v>74</v>
      </c>
      <c r="G405" s="11">
        <v>0</v>
      </c>
      <c r="H405" s="7">
        <f t="shared" si="19"/>
        <v>91.133656174334135</v>
      </c>
      <c r="I405" s="14" t="e">
        <f t="shared" si="18"/>
        <v>#REF!</v>
      </c>
      <c r="J405" s="16" t="e">
        <f t="shared" si="20"/>
        <v>#REF!</v>
      </c>
    </row>
    <row r="406" spans="1:10">
      <c r="A406" s="6" t="s">
        <v>92</v>
      </c>
      <c r="B406" s="5">
        <v>8.1</v>
      </c>
      <c r="C406" s="6">
        <v>236.5</v>
      </c>
      <c r="D406" s="7" t="e">
        <f>'9'!#REF!</f>
        <v>#REF!</v>
      </c>
      <c r="E406" s="7" t="e">
        <f>'9'!#REF!</f>
        <v>#REF!</v>
      </c>
      <c r="F406" s="6" t="s">
        <v>74</v>
      </c>
      <c r="G406" s="11">
        <v>7.0000000000000007E-2</v>
      </c>
      <c r="H406" s="7" t="e">
        <f t="shared" si="19"/>
        <v>#REF!</v>
      </c>
      <c r="I406" s="14" t="e">
        <f t="shared" si="18"/>
        <v>#REF!</v>
      </c>
      <c r="J406" s="16" t="e">
        <f t="shared" si="20"/>
        <v>#REF!</v>
      </c>
    </row>
    <row r="407" spans="1:10">
      <c r="A407" s="6" t="s">
        <v>92</v>
      </c>
      <c r="B407" s="5">
        <v>9.6999999999999993</v>
      </c>
      <c r="C407" s="6">
        <v>342.5</v>
      </c>
      <c r="D407" s="7" t="e">
        <f>'9'!#REF!</f>
        <v>#REF!</v>
      </c>
      <c r="E407" s="7" t="e">
        <f>'9'!#REF!</f>
        <v>#REF!</v>
      </c>
      <c r="F407" s="6" t="s">
        <v>74</v>
      </c>
      <c r="G407" s="11">
        <v>7.0000000000000007E-2</v>
      </c>
      <c r="H407" s="7" t="e">
        <f t="shared" si="19"/>
        <v>#REF!</v>
      </c>
      <c r="I407" s="14" t="e">
        <f t="shared" si="18"/>
        <v>#REF!</v>
      </c>
      <c r="J407" s="16" t="e">
        <f t="shared" si="20"/>
        <v>#REF!</v>
      </c>
    </row>
    <row r="408" spans="1:10">
      <c r="A408" s="6" t="s">
        <v>92</v>
      </c>
      <c r="B408" s="5">
        <v>11.5</v>
      </c>
      <c r="C408" s="6">
        <v>464</v>
      </c>
      <c r="D408" s="7" t="e">
        <f>'9'!#REF!</f>
        <v>#REF!</v>
      </c>
      <c r="E408" s="7" t="e">
        <f>'9'!#REF!</f>
        <v>#REF!</v>
      </c>
      <c r="F408" s="6" t="s">
        <v>74</v>
      </c>
      <c r="G408" s="11">
        <v>7.0000000000000007E-2</v>
      </c>
      <c r="H408" s="7" t="e">
        <f t="shared" si="19"/>
        <v>#REF!</v>
      </c>
      <c r="I408" s="14" t="e">
        <f t="shared" si="18"/>
        <v>#REF!</v>
      </c>
      <c r="J408" s="16" t="e">
        <f t="shared" si="20"/>
        <v>#REF!</v>
      </c>
    </row>
    <row r="409" spans="1:10">
      <c r="A409" s="6" t="s">
        <v>92</v>
      </c>
      <c r="B409" s="5">
        <v>13</v>
      </c>
      <c r="C409" s="6">
        <v>605</v>
      </c>
      <c r="D409" s="7" t="e">
        <f>'9'!#REF!</f>
        <v>#REF!</v>
      </c>
      <c r="E409" s="7" t="e">
        <f>'9'!#REF!</f>
        <v>#REF!</v>
      </c>
      <c r="F409" s="6" t="s">
        <v>74</v>
      </c>
      <c r="G409" s="11">
        <v>7.0000000000000007E-2</v>
      </c>
      <c r="H409" s="7" t="e">
        <f t="shared" si="19"/>
        <v>#REF!</v>
      </c>
      <c r="I409" s="14" t="e">
        <f t="shared" si="18"/>
        <v>#REF!</v>
      </c>
      <c r="J409" s="16" t="e">
        <f t="shared" si="20"/>
        <v>#REF!</v>
      </c>
    </row>
    <row r="410" spans="1:10">
      <c r="A410" s="6" t="s">
        <v>92</v>
      </c>
      <c r="B410" s="5">
        <v>14.5</v>
      </c>
      <c r="C410" s="6">
        <v>763.5</v>
      </c>
      <c r="D410" s="7" t="e">
        <f>'9'!#REF!</f>
        <v>#REF!</v>
      </c>
      <c r="E410" s="7" t="e">
        <f>'9'!#REF!</f>
        <v>#REF!</v>
      </c>
      <c r="F410" s="6" t="s">
        <v>74</v>
      </c>
      <c r="G410" s="11">
        <v>7.0000000000000007E-2</v>
      </c>
      <c r="H410" s="7" t="e">
        <f t="shared" si="19"/>
        <v>#REF!</v>
      </c>
      <c r="I410" s="14" t="e">
        <f t="shared" si="18"/>
        <v>#REF!</v>
      </c>
      <c r="J410" s="16" t="e">
        <f t="shared" si="20"/>
        <v>#REF!</v>
      </c>
    </row>
    <row r="411" spans="1:10">
      <c r="A411" s="6" t="s">
        <v>92</v>
      </c>
      <c r="B411" s="5">
        <v>16</v>
      </c>
      <c r="C411" s="6">
        <v>941.5</v>
      </c>
      <c r="D411" s="7">
        <f>'9'!C7</f>
        <v>137.5</v>
      </c>
      <c r="E411" s="7" t="e">
        <f>'9'!#REF!</f>
        <v>#REF!</v>
      </c>
      <c r="F411" s="6" t="s">
        <v>74</v>
      </c>
      <c r="G411" s="11">
        <v>7.0000000000000007E-2</v>
      </c>
      <c r="H411" s="7">
        <f t="shared" si="19"/>
        <v>156.26659585767391</v>
      </c>
      <c r="I411" s="14" t="e">
        <f t="shared" si="18"/>
        <v>#REF!</v>
      </c>
      <c r="J411" s="16" t="e">
        <f t="shared" si="20"/>
        <v>#REF!</v>
      </c>
    </row>
    <row r="412" spans="1:10">
      <c r="A412" s="6" t="s">
        <v>92</v>
      </c>
      <c r="B412" s="5">
        <v>17.5</v>
      </c>
      <c r="C412" s="6">
        <v>1140</v>
      </c>
      <c r="D412" s="7">
        <f>'9'!C8</f>
        <v>159.56</v>
      </c>
      <c r="E412" s="7" t="e">
        <f>'9'!#REF!</f>
        <v>#REF!</v>
      </c>
      <c r="F412" s="6" t="s">
        <v>74</v>
      </c>
      <c r="G412" s="11">
        <v>7.0000000000000007E-2</v>
      </c>
      <c r="H412" s="7">
        <f t="shared" si="19"/>
        <v>149.76245614035088</v>
      </c>
      <c r="I412" s="14" t="e">
        <f t="shared" si="18"/>
        <v>#REF!</v>
      </c>
      <c r="J412" s="16" t="e">
        <f t="shared" si="20"/>
        <v>#REF!</v>
      </c>
    </row>
    <row r="413" spans="1:10">
      <c r="A413" s="6" t="s">
        <v>92</v>
      </c>
      <c r="B413" s="5">
        <v>19.5</v>
      </c>
      <c r="C413" s="6">
        <v>1357.5</v>
      </c>
      <c r="D413" s="7">
        <f>'9'!C9</f>
        <v>182.25</v>
      </c>
      <c r="E413" s="7" t="e">
        <f>'9'!#REF!</f>
        <v>#REF!</v>
      </c>
      <c r="F413" s="6" t="s">
        <v>74</v>
      </c>
      <c r="G413" s="11">
        <v>7.0000000000000007E-2</v>
      </c>
      <c r="H413" s="7">
        <f t="shared" si="19"/>
        <v>143.65193370165747</v>
      </c>
      <c r="I413" s="14" t="e">
        <f t="shared" si="18"/>
        <v>#REF!</v>
      </c>
      <c r="J413" s="16" t="e">
        <f t="shared" si="20"/>
        <v>#REF!</v>
      </c>
    </row>
    <row r="414" spans="1:10">
      <c r="A414" s="6" t="s">
        <v>92</v>
      </c>
      <c r="B414" s="5">
        <v>21</v>
      </c>
      <c r="C414" s="6">
        <v>1594</v>
      </c>
      <c r="D414" s="7">
        <f>'9'!C10</f>
        <v>211.37</v>
      </c>
      <c r="E414" s="7" t="e">
        <f>'9'!#REF!</f>
        <v>#REF!</v>
      </c>
      <c r="F414" s="6" t="s">
        <v>74</v>
      </c>
      <c r="G414" s="11">
        <v>7.0000000000000007E-2</v>
      </c>
      <c r="H414" s="7">
        <f t="shared" si="19"/>
        <v>141.8857590966123</v>
      </c>
      <c r="I414" s="14" t="e">
        <f t="shared" si="18"/>
        <v>#REF!</v>
      </c>
      <c r="J414" s="16" t="e">
        <f t="shared" si="20"/>
        <v>#REF!</v>
      </c>
    </row>
    <row r="415" spans="1:10">
      <c r="A415" s="6" t="s">
        <v>92</v>
      </c>
      <c r="B415" s="5">
        <v>22.5</v>
      </c>
      <c r="C415" s="6">
        <v>1857</v>
      </c>
      <c r="D415" s="7">
        <f>'9'!C11</f>
        <v>235.26</v>
      </c>
      <c r="E415" s="7" t="e">
        <f>'9'!#REF!</f>
        <v>#REF!</v>
      </c>
      <c r="F415" s="6" t="s">
        <v>74</v>
      </c>
      <c r="G415" s="11">
        <v>7.0000000000000007E-2</v>
      </c>
      <c r="H415" s="7">
        <f t="shared" si="19"/>
        <v>135.55638126009694</v>
      </c>
      <c r="I415" s="14" t="e">
        <f t="shared" si="18"/>
        <v>#REF!</v>
      </c>
      <c r="J415" s="16" t="e">
        <f t="shared" si="20"/>
        <v>#REF!</v>
      </c>
    </row>
    <row r="416" spans="1:10">
      <c r="A416" s="6" t="s">
        <v>92</v>
      </c>
      <c r="B416" s="5">
        <v>24</v>
      </c>
      <c r="C416" s="6">
        <v>2132</v>
      </c>
      <c r="D416" s="7">
        <f>'9'!C12</f>
        <v>264.29000000000002</v>
      </c>
      <c r="E416" s="7" t="e">
        <f>'9'!#REF!</f>
        <v>#REF!</v>
      </c>
      <c r="F416" s="6" t="s">
        <v>74</v>
      </c>
      <c r="G416" s="11">
        <v>7.0000000000000007E-2</v>
      </c>
      <c r="H416" s="7">
        <f t="shared" si="19"/>
        <v>132.64085365853663</v>
      </c>
      <c r="I416" s="14" t="e">
        <f t="shared" si="18"/>
        <v>#REF!</v>
      </c>
      <c r="J416" s="16" t="e">
        <f t="shared" si="20"/>
        <v>#REF!</v>
      </c>
    </row>
    <row r="417" spans="1:10">
      <c r="A417" s="6" t="s">
        <v>92</v>
      </c>
      <c r="B417" s="5">
        <v>25.5</v>
      </c>
      <c r="C417" s="6">
        <v>2426</v>
      </c>
      <c r="D417" s="7">
        <f>'9'!C13</f>
        <v>300.32</v>
      </c>
      <c r="E417" s="7" t="e">
        <f>'9'!#REF!</f>
        <v>#REF!</v>
      </c>
      <c r="F417" s="6" t="s">
        <v>74</v>
      </c>
      <c r="G417" s="11">
        <v>7.0000000000000007E-2</v>
      </c>
      <c r="H417" s="7">
        <f t="shared" si="19"/>
        <v>132.45770816158284</v>
      </c>
      <c r="I417" s="14" t="e">
        <f t="shared" si="18"/>
        <v>#REF!</v>
      </c>
      <c r="J417" s="16" t="e">
        <f t="shared" si="20"/>
        <v>#REF!</v>
      </c>
    </row>
    <row r="418" spans="1:10">
      <c r="A418" s="6" t="s">
        <v>92</v>
      </c>
      <c r="B418" s="5">
        <v>27.5</v>
      </c>
      <c r="C418" s="6">
        <v>2739</v>
      </c>
      <c r="D418" s="7">
        <f>'9'!C14</f>
        <v>340.69</v>
      </c>
      <c r="E418" s="7" t="e">
        <f>'9'!#REF!</f>
        <v>#REF!</v>
      </c>
      <c r="F418" s="6" t="s">
        <v>74</v>
      </c>
      <c r="G418" s="11">
        <v>7.0000000000000007E-2</v>
      </c>
      <c r="H418" s="7">
        <f t="shared" si="19"/>
        <v>133.09174881343554</v>
      </c>
      <c r="I418" s="14" t="e">
        <f t="shared" si="18"/>
        <v>#REF!</v>
      </c>
      <c r="J418" s="16" t="e">
        <f t="shared" si="20"/>
        <v>#REF!</v>
      </c>
    </row>
    <row r="419" spans="1:10">
      <c r="A419" s="6" t="s">
        <v>92</v>
      </c>
      <c r="B419" s="5">
        <v>29</v>
      </c>
      <c r="C419" s="6">
        <v>3071</v>
      </c>
      <c r="D419" s="7">
        <f>'9'!C15</f>
        <v>346.65</v>
      </c>
      <c r="E419" s="7" t="e">
        <f>'9'!#REF!</f>
        <v>#REF!</v>
      </c>
      <c r="F419" s="6" t="s">
        <v>74</v>
      </c>
      <c r="G419" s="11">
        <v>7.0000000000000007E-2</v>
      </c>
      <c r="H419" s="7">
        <f t="shared" si="19"/>
        <v>120.78003907521979</v>
      </c>
      <c r="I419" s="14" t="e">
        <f t="shared" si="18"/>
        <v>#REF!</v>
      </c>
      <c r="J419" s="16" t="e">
        <f t="shared" si="20"/>
        <v>#REF!</v>
      </c>
    </row>
    <row r="420" spans="1:10">
      <c r="A420" s="6" t="s">
        <v>92</v>
      </c>
      <c r="B420" s="5">
        <v>32</v>
      </c>
      <c r="C420" s="6">
        <v>3768</v>
      </c>
      <c r="D420" s="7">
        <f>'9'!C16</f>
        <v>429</v>
      </c>
      <c r="E420" s="7" t="e">
        <f>'9'!#REF!</f>
        <v>#REF!</v>
      </c>
      <c r="F420" s="6" t="s">
        <v>74</v>
      </c>
      <c r="G420" s="11">
        <v>7.0000000000000007E-2</v>
      </c>
      <c r="H420" s="7">
        <f t="shared" si="19"/>
        <v>121.82324840764332</v>
      </c>
      <c r="I420" s="14" t="e">
        <f t="shared" si="18"/>
        <v>#REF!</v>
      </c>
      <c r="J420" s="16" t="e">
        <f t="shared" si="20"/>
        <v>#REF!</v>
      </c>
    </row>
    <row r="421" spans="1:10">
      <c r="A421" s="6" t="s">
        <v>92</v>
      </c>
      <c r="B421" s="5">
        <v>35.5</v>
      </c>
      <c r="C421" s="6">
        <v>4562.5</v>
      </c>
      <c r="D421" s="7">
        <f>'9'!C17</f>
        <v>513.01</v>
      </c>
      <c r="E421" s="7" t="e">
        <f>'9'!#REF!</f>
        <v>#REF!</v>
      </c>
      <c r="F421" s="6" t="s">
        <v>74</v>
      </c>
      <c r="G421" s="11">
        <v>7.0000000000000007E-2</v>
      </c>
      <c r="H421" s="7">
        <f t="shared" si="19"/>
        <v>120.31138630136986</v>
      </c>
      <c r="I421" s="14" t="e">
        <f t="shared" si="18"/>
        <v>#REF!</v>
      </c>
      <c r="J421" s="16" t="e">
        <f t="shared" si="20"/>
        <v>#REF!</v>
      </c>
    </row>
    <row r="422" spans="1:10">
      <c r="A422" s="6" t="s">
        <v>92</v>
      </c>
      <c r="B422" s="5">
        <v>38.5</v>
      </c>
      <c r="C422" s="6">
        <v>5405</v>
      </c>
      <c r="D422" s="7">
        <f>'9'!C18</f>
        <v>599.66</v>
      </c>
      <c r="E422" s="7" t="e">
        <f>'9'!#REF!</f>
        <v>#REF!</v>
      </c>
      <c r="F422" s="6" t="s">
        <v>74</v>
      </c>
      <c r="G422" s="11">
        <v>7.0000000000000007E-2</v>
      </c>
      <c r="H422" s="7">
        <f t="shared" si="19"/>
        <v>118.71160037002775</v>
      </c>
      <c r="I422" s="14" t="e">
        <f t="shared" si="18"/>
        <v>#REF!</v>
      </c>
      <c r="J422" s="16" t="e">
        <f t="shared" si="20"/>
        <v>#REF!</v>
      </c>
    </row>
    <row r="423" spans="1:10">
      <c r="A423" s="6" t="s">
        <v>92</v>
      </c>
      <c r="B423" s="5">
        <v>42</v>
      </c>
      <c r="C423" s="6">
        <v>6349</v>
      </c>
      <c r="D423" s="7">
        <f>'9'!C19</f>
        <v>703.71</v>
      </c>
      <c r="E423" s="7" t="e">
        <f>'9'!#REF!</f>
        <v>#REF!</v>
      </c>
      <c r="F423" s="6" t="s">
        <v>74</v>
      </c>
      <c r="G423" s="11">
        <v>7.0000000000000007E-2</v>
      </c>
      <c r="H423" s="7">
        <f t="shared" si="19"/>
        <v>118.59658213891953</v>
      </c>
      <c r="I423" s="14" t="e">
        <f t="shared" si="18"/>
        <v>#REF!</v>
      </c>
      <c r="J423" s="16" t="e">
        <f t="shared" si="20"/>
        <v>#REF!</v>
      </c>
    </row>
    <row r="424" spans="1:10">
      <c r="A424" s="6" t="s">
        <v>92</v>
      </c>
      <c r="B424" s="5">
        <v>45</v>
      </c>
      <c r="C424" s="6">
        <v>7397.5</v>
      </c>
      <c r="D424" s="7">
        <f>'9'!C20</f>
        <v>816.2</v>
      </c>
      <c r="E424" s="7" t="e">
        <f>'9'!#REF!</f>
        <v>#REF!</v>
      </c>
      <c r="F424" s="6" t="s">
        <v>74</v>
      </c>
      <c r="G424" s="11">
        <v>7.0000000000000007E-2</v>
      </c>
      <c r="H424" s="7">
        <f t="shared" si="19"/>
        <v>118.05799256505577</v>
      </c>
      <c r="I424" s="14" t="e">
        <f t="shared" si="18"/>
        <v>#REF!</v>
      </c>
      <c r="J424" s="16" t="e">
        <f t="shared" si="20"/>
        <v>#REF!</v>
      </c>
    </row>
    <row r="425" spans="1:10">
      <c r="A425" s="6" t="s">
        <v>92</v>
      </c>
      <c r="B425" s="5">
        <v>48.5</v>
      </c>
      <c r="C425" s="6">
        <v>8496</v>
      </c>
      <c r="D425" s="7">
        <f>'9'!C21</f>
        <v>933.89</v>
      </c>
      <c r="E425" s="7" t="e">
        <f>'9'!#REF!</f>
        <v>#REF!</v>
      </c>
      <c r="F425" s="6" t="s">
        <v>74</v>
      </c>
      <c r="G425" s="11">
        <v>7.0000000000000007E-2</v>
      </c>
      <c r="H425" s="7">
        <f t="shared" si="19"/>
        <v>117.6156191148776</v>
      </c>
      <c r="I425" s="14" t="e">
        <f t="shared" si="18"/>
        <v>#REF!</v>
      </c>
      <c r="J425" s="16" t="e">
        <f t="shared" si="20"/>
        <v>#REF!</v>
      </c>
    </row>
    <row r="426" spans="1:10">
      <c r="A426" s="6" t="s">
        <v>93</v>
      </c>
      <c r="B426" s="5">
        <v>9.5</v>
      </c>
      <c r="C426" s="6">
        <v>371</v>
      </c>
      <c r="D426" s="7" t="e">
        <f>'9'!#REF!</f>
        <v>#REF!</v>
      </c>
      <c r="E426" s="7" t="e">
        <f>'9'!#REF!</f>
        <v>#REF!</v>
      </c>
      <c r="F426" s="6" t="s">
        <v>72</v>
      </c>
      <c r="G426" s="11">
        <v>7.0000000000000007E-2</v>
      </c>
      <c r="H426" s="7" t="e">
        <f t="shared" si="19"/>
        <v>#REF!</v>
      </c>
      <c r="I426" s="14" t="e">
        <f t="shared" si="18"/>
        <v>#REF!</v>
      </c>
      <c r="J426" s="16" t="e">
        <f t="shared" si="20"/>
        <v>#REF!</v>
      </c>
    </row>
    <row r="427" spans="1:10">
      <c r="A427" s="6" t="s">
        <v>93</v>
      </c>
      <c r="B427" s="5">
        <v>11.5</v>
      </c>
      <c r="C427" s="6">
        <v>506.5</v>
      </c>
      <c r="D427" s="7" t="e">
        <f>'9'!#REF!</f>
        <v>#REF!</v>
      </c>
      <c r="E427" s="7" t="e">
        <f>'9'!#REF!</f>
        <v>#REF!</v>
      </c>
      <c r="F427" s="6" t="s">
        <v>72</v>
      </c>
      <c r="G427" s="11">
        <v>7.0000000000000007E-2</v>
      </c>
      <c r="H427" s="7" t="e">
        <f t="shared" si="19"/>
        <v>#REF!</v>
      </c>
      <c r="I427" s="14" t="e">
        <f t="shared" si="18"/>
        <v>#REF!</v>
      </c>
      <c r="J427" s="16" t="e">
        <f t="shared" si="20"/>
        <v>#REF!</v>
      </c>
    </row>
    <row r="428" spans="1:10">
      <c r="A428" s="6" t="s">
        <v>93</v>
      </c>
      <c r="B428" s="5">
        <v>12.5</v>
      </c>
      <c r="C428" s="6">
        <v>654.5</v>
      </c>
      <c r="D428" s="7" t="e">
        <f>'9'!#REF!</f>
        <v>#REF!</v>
      </c>
      <c r="E428" s="7" t="e">
        <f>'9'!#REF!</f>
        <v>#REF!</v>
      </c>
      <c r="F428" s="6" t="s">
        <v>72</v>
      </c>
      <c r="G428" s="11">
        <v>7.0000000000000007E-2</v>
      </c>
      <c r="H428" s="7" t="e">
        <f t="shared" si="19"/>
        <v>#REF!</v>
      </c>
      <c r="I428" s="14" t="e">
        <f t="shared" si="18"/>
        <v>#REF!</v>
      </c>
      <c r="J428" s="16" t="e">
        <f t="shared" si="20"/>
        <v>#REF!</v>
      </c>
    </row>
    <row r="429" spans="1:10">
      <c r="A429" s="6" t="s">
        <v>93</v>
      </c>
      <c r="B429" s="5">
        <v>14</v>
      </c>
      <c r="C429" s="6">
        <v>821</v>
      </c>
      <c r="D429" s="7" t="e">
        <f>'9'!#REF!</f>
        <v>#REF!</v>
      </c>
      <c r="E429" s="7" t="e">
        <f>'9'!#REF!</f>
        <v>#REF!</v>
      </c>
      <c r="F429" s="6" t="s">
        <v>72</v>
      </c>
      <c r="G429" s="11">
        <v>7.0000000000000007E-2</v>
      </c>
      <c r="H429" s="7" t="e">
        <f t="shared" si="19"/>
        <v>#REF!</v>
      </c>
      <c r="I429" s="14" t="e">
        <f t="shared" si="18"/>
        <v>#REF!</v>
      </c>
      <c r="J429" s="16" t="e">
        <f t="shared" si="20"/>
        <v>#REF!</v>
      </c>
    </row>
    <row r="430" spans="1:10">
      <c r="A430" s="6" t="s">
        <v>93</v>
      </c>
      <c r="B430" s="5">
        <v>15.5</v>
      </c>
      <c r="C430" s="6">
        <v>1005</v>
      </c>
      <c r="D430" s="7" t="e">
        <f>'9'!#REF!</f>
        <v>#REF!</v>
      </c>
      <c r="E430" s="7" t="e">
        <f>'9'!#REF!</f>
        <v>#REF!</v>
      </c>
      <c r="F430" s="6" t="s">
        <v>72</v>
      </c>
      <c r="G430" s="11">
        <v>7.0000000000000007E-2</v>
      </c>
      <c r="H430" s="7" t="e">
        <f t="shared" si="19"/>
        <v>#REF!</v>
      </c>
      <c r="I430" s="14" t="e">
        <f t="shared" si="18"/>
        <v>#REF!</v>
      </c>
      <c r="J430" s="16" t="e">
        <f t="shared" si="20"/>
        <v>#REF!</v>
      </c>
    </row>
    <row r="431" spans="1:10">
      <c r="A431" s="6" t="s">
        <v>93</v>
      </c>
      <c r="B431" s="5">
        <v>17</v>
      </c>
      <c r="C431" s="6">
        <v>1210</v>
      </c>
      <c r="D431" s="7">
        <f>'9'!C30</f>
        <v>167.7</v>
      </c>
      <c r="E431" s="7" t="e">
        <f>'9'!#REF!</f>
        <v>#REF!</v>
      </c>
      <c r="F431" s="6" t="s">
        <v>72</v>
      </c>
      <c r="G431" s="11">
        <v>7.0000000000000007E-2</v>
      </c>
      <c r="H431" s="7">
        <f t="shared" si="19"/>
        <v>148.29669421487603</v>
      </c>
      <c r="I431" s="14" t="e">
        <f t="shared" si="18"/>
        <v>#REF!</v>
      </c>
      <c r="J431" s="16" t="e">
        <f t="shared" si="20"/>
        <v>#REF!</v>
      </c>
    </row>
    <row r="432" spans="1:10">
      <c r="A432" s="6" t="s">
        <v>93</v>
      </c>
      <c r="B432" s="5">
        <v>19</v>
      </c>
      <c r="C432" s="6">
        <v>1465</v>
      </c>
      <c r="D432" s="7">
        <f>'9'!C31</f>
        <v>177.83</v>
      </c>
      <c r="E432" s="7" t="e">
        <f>'9'!#REF!</f>
        <v>#REF!</v>
      </c>
      <c r="F432" s="6" t="s">
        <v>72</v>
      </c>
      <c r="G432" s="11">
        <v>7.0000000000000007E-2</v>
      </c>
      <c r="H432" s="7">
        <f t="shared" si="19"/>
        <v>129.88266211604096</v>
      </c>
      <c r="I432" s="14" t="e">
        <f t="shared" si="18"/>
        <v>#REF!</v>
      </c>
      <c r="J432" s="16" t="e">
        <f t="shared" si="20"/>
        <v>#REF!</v>
      </c>
    </row>
    <row r="433" spans="1:10">
      <c r="A433" s="6" t="s">
        <v>93</v>
      </c>
      <c r="B433" s="5">
        <v>20.5</v>
      </c>
      <c r="C433" s="6">
        <v>1715</v>
      </c>
      <c r="D433" s="7">
        <f>'9'!C32</f>
        <v>198.42</v>
      </c>
      <c r="E433" s="7" t="e">
        <f>'9'!#REF!</f>
        <v>#REF!</v>
      </c>
      <c r="F433" s="6" t="s">
        <v>72</v>
      </c>
      <c r="G433" s="11">
        <v>7.0000000000000007E-2</v>
      </c>
      <c r="H433" s="7">
        <f t="shared" si="19"/>
        <v>123.79556851311955</v>
      </c>
      <c r="I433" s="14" t="e">
        <f t="shared" si="18"/>
        <v>#REF!</v>
      </c>
      <c r="J433" s="16" t="e">
        <f t="shared" si="20"/>
        <v>#REF!</v>
      </c>
    </row>
    <row r="434" spans="1:10">
      <c r="A434" s="6" t="s">
        <v>93</v>
      </c>
      <c r="B434" s="5">
        <v>22</v>
      </c>
      <c r="C434" s="6">
        <v>1990</v>
      </c>
      <c r="D434" s="7">
        <f>'9'!C33</f>
        <v>229.57</v>
      </c>
      <c r="E434" s="7" t="e">
        <f>'9'!#REF!</f>
        <v>#REF!</v>
      </c>
      <c r="F434" s="6" t="s">
        <v>72</v>
      </c>
      <c r="G434" s="11">
        <v>7.0000000000000007E-2</v>
      </c>
      <c r="H434" s="7">
        <f t="shared" si="19"/>
        <v>123.43713567839197</v>
      </c>
      <c r="I434" s="14" t="e">
        <f t="shared" si="18"/>
        <v>#REF!</v>
      </c>
      <c r="J434" s="16" t="e">
        <f t="shared" si="20"/>
        <v>#REF!</v>
      </c>
    </row>
    <row r="435" spans="1:10">
      <c r="A435" s="6" t="s">
        <v>93</v>
      </c>
      <c r="B435" s="5">
        <v>23.5</v>
      </c>
      <c r="C435" s="6">
        <v>2275</v>
      </c>
      <c r="D435" s="7">
        <f>'9'!C34</f>
        <v>259.33999999999997</v>
      </c>
      <c r="E435" s="7" t="e">
        <f>'9'!#REF!</f>
        <v>#REF!</v>
      </c>
      <c r="F435" s="6" t="s">
        <v>72</v>
      </c>
      <c r="G435" s="11">
        <v>7.0000000000000007E-2</v>
      </c>
      <c r="H435" s="7">
        <f t="shared" si="19"/>
        <v>121.97529670329668</v>
      </c>
      <c r="I435" s="14" t="e">
        <f t="shared" si="18"/>
        <v>#REF!</v>
      </c>
      <c r="J435" s="16" t="e">
        <f t="shared" si="20"/>
        <v>#REF!</v>
      </c>
    </row>
    <row r="436" spans="1:10">
      <c r="A436" s="6" t="s">
        <v>93</v>
      </c>
      <c r="B436" s="5">
        <v>25</v>
      </c>
      <c r="C436" s="6">
        <v>2580</v>
      </c>
      <c r="D436" s="7">
        <f>'9'!C35</f>
        <v>293.79000000000002</v>
      </c>
      <c r="E436" s="7" t="e">
        <f>'9'!#REF!</f>
        <v>#REF!</v>
      </c>
      <c r="F436" s="6" t="s">
        <v>72</v>
      </c>
      <c r="G436" s="11">
        <v>7.0000000000000007E-2</v>
      </c>
      <c r="H436" s="7">
        <f t="shared" si="19"/>
        <v>121.84313953488373</v>
      </c>
      <c r="I436" s="14" t="e">
        <f t="shared" si="18"/>
        <v>#REF!</v>
      </c>
      <c r="J436" s="16" t="e">
        <f t="shared" si="20"/>
        <v>#REF!</v>
      </c>
    </row>
    <row r="437" spans="1:10">
      <c r="A437" s="6" t="s">
        <v>93</v>
      </c>
      <c r="B437" s="5">
        <v>27</v>
      </c>
      <c r="C437" s="6">
        <v>2910</v>
      </c>
      <c r="D437" s="7">
        <f>'9'!C36</f>
        <v>328.7</v>
      </c>
      <c r="E437" s="7" t="e">
        <f>'9'!#REF!</f>
        <v>#REF!</v>
      </c>
      <c r="F437" s="6" t="s">
        <v>72</v>
      </c>
      <c r="G437" s="11">
        <v>7.0000000000000007E-2</v>
      </c>
      <c r="H437" s="7">
        <f t="shared" si="19"/>
        <v>120.86219931271478</v>
      </c>
      <c r="I437" s="14" t="e">
        <f t="shared" si="18"/>
        <v>#REF!</v>
      </c>
      <c r="J437" s="16" t="e">
        <f t="shared" si="20"/>
        <v>#REF!</v>
      </c>
    </row>
    <row r="438" spans="1:10">
      <c r="A438" s="6" t="s">
        <v>93</v>
      </c>
      <c r="B438" s="5">
        <v>28</v>
      </c>
      <c r="C438" s="6">
        <v>3290</v>
      </c>
      <c r="D438" s="7">
        <f>'9'!C37</f>
        <v>355.51</v>
      </c>
      <c r="E438" s="7" t="e">
        <f>'9'!#REF!</f>
        <v>#REF!</v>
      </c>
      <c r="F438" s="6" t="s">
        <v>72</v>
      </c>
      <c r="G438" s="11">
        <v>7.0000000000000007E-2</v>
      </c>
      <c r="H438" s="7">
        <f t="shared" si="19"/>
        <v>115.62179331306992</v>
      </c>
      <c r="I438" s="14" t="e">
        <f t="shared" si="18"/>
        <v>#REF!</v>
      </c>
      <c r="J438" s="16" t="e">
        <f t="shared" si="20"/>
        <v>#REF!</v>
      </c>
    </row>
    <row r="439" spans="1:10">
      <c r="A439" s="6" t="s">
        <v>93</v>
      </c>
      <c r="B439" s="5">
        <v>31</v>
      </c>
      <c r="C439" s="6">
        <v>4030</v>
      </c>
      <c r="D439" s="7">
        <f>'9'!C38</f>
        <v>411.4</v>
      </c>
      <c r="E439" s="7" t="e">
        <f>'9'!#REF!</f>
        <v>#REF!</v>
      </c>
      <c r="F439" s="6" t="s">
        <v>72</v>
      </c>
      <c r="G439" s="11">
        <v>7.0000000000000007E-2</v>
      </c>
      <c r="H439" s="7">
        <f t="shared" si="19"/>
        <v>109.2302729528536</v>
      </c>
      <c r="I439" s="14" t="e">
        <f t="shared" si="18"/>
        <v>#REF!</v>
      </c>
      <c r="J439" s="16" t="e">
        <f t="shared" si="20"/>
        <v>#REF!</v>
      </c>
    </row>
    <row r="440" spans="1:10">
      <c r="A440" s="6" t="s">
        <v>93</v>
      </c>
      <c r="B440" s="5">
        <v>34</v>
      </c>
      <c r="C440" s="6">
        <v>4860</v>
      </c>
      <c r="D440" s="7">
        <f>'9'!C39</f>
        <v>493.48</v>
      </c>
      <c r="E440" s="7" t="e">
        <f>'9'!#REF!</f>
        <v>#REF!</v>
      </c>
      <c r="F440" s="6" t="s">
        <v>72</v>
      </c>
      <c r="G440" s="11">
        <v>7.0000000000000007E-2</v>
      </c>
      <c r="H440" s="7">
        <f t="shared" si="19"/>
        <v>108.64683127572019</v>
      </c>
      <c r="I440" s="14" t="e">
        <f t="shared" si="18"/>
        <v>#REF!</v>
      </c>
      <c r="J440" s="16" t="e">
        <f t="shared" si="20"/>
        <v>#REF!</v>
      </c>
    </row>
    <row r="441" spans="1:10">
      <c r="A441" s="6" t="s">
        <v>93</v>
      </c>
      <c r="B441" s="5">
        <v>37</v>
      </c>
      <c r="C441" s="6">
        <v>5740</v>
      </c>
      <c r="D441" s="7">
        <f>'9'!C40</f>
        <v>572.07000000000005</v>
      </c>
      <c r="E441" s="7" t="e">
        <f>'9'!#REF!</f>
        <v>#REF!</v>
      </c>
      <c r="F441" s="6" t="s">
        <v>72</v>
      </c>
      <c r="G441" s="11">
        <v>7.0000000000000007E-2</v>
      </c>
      <c r="H441" s="7">
        <f t="shared" si="19"/>
        <v>106.64022648083623</v>
      </c>
      <c r="I441" s="14" t="e">
        <f t="shared" si="18"/>
        <v>#REF!</v>
      </c>
      <c r="J441" s="16" t="e">
        <f t="shared" si="20"/>
        <v>#REF!</v>
      </c>
    </row>
    <row r="442" spans="1:10">
      <c r="A442" s="6" t="s">
        <v>93</v>
      </c>
      <c r="B442" s="5">
        <v>41</v>
      </c>
      <c r="C442" s="6">
        <v>6835</v>
      </c>
      <c r="D442" s="7">
        <f>'9'!C41</f>
        <v>667.91</v>
      </c>
      <c r="E442" s="7" t="e">
        <f>'9'!#REF!</f>
        <v>#REF!</v>
      </c>
      <c r="F442" s="6" t="s">
        <v>72</v>
      </c>
      <c r="G442" s="11">
        <v>7.0000000000000007E-2</v>
      </c>
      <c r="H442" s="7">
        <f t="shared" si="19"/>
        <v>104.55942940746161</v>
      </c>
      <c r="I442" s="14" t="e">
        <f t="shared" si="18"/>
        <v>#REF!</v>
      </c>
      <c r="J442" s="16" t="e">
        <f t="shared" si="20"/>
        <v>#REF!</v>
      </c>
    </row>
    <row r="443" spans="1:10">
      <c r="A443" s="6" t="s">
        <v>93</v>
      </c>
      <c r="B443" s="5">
        <v>44</v>
      </c>
      <c r="C443" s="6">
        <v>7930</v>
      </c>
      <c r="D443" s="7">
        <f>'9'!C42</f>
        <v>765.66</v>
      </c>
      <c r="E443" s="7" t="e">
        <f>'9'!#REF!</f>
        <v>#REF!</v>
      </c>
      <c r="F443" s="6" t="s">
        <v>72</v>
      </c>
      <c r="G443" s="11">
        <v>7.0000000000000007E-2</v>
      </c>
      <c r="H443" s="7">
        <f t="shared" si="19"/>
        <v>103.31099621689786</v>
      </c>
      <c r="I443" s="14" t="e">
        <f t="shared" si="18"/>
        <v>#REF!</v>
      </c>
      <c r="J443" s="16" t="e">
        <f t="shared" si="20"/>
        <v>#REF!</v>
      </c>
    </row>
    <row r="444" spans="1:10">
      <c r="A444" s="6" t="s">
        <v>93</v>
      </c>
      <c r="B444" s="5">
        <v>47</v>
      </c>
      <c r="C444" s="6">
        <v>9080</v>
      </c>
      <c r="D444" s="7">
        <f>'9'!C43</f>
        <v>867.94500000000005</v>
      </c>
      <c r="E444" s="7" t="e">
        <f>'9'!#REF!</f>
        <v>#REF!</v>
      </c>
      <c r="F444" s="6" t="s">
        <v>72</v>
      </c>
      <c r="G444" s="11">
        <v>7.0000000000000007E-2</v>
      </c>
      <c r="H444" s="7">
        <f t="shared" si="19"/>
        <v>102.27986233480176</v>
      </c>
      <c r="I444" s="14" t="e">
        <f t="shared" si="18"/>
        <v>#REF!</v>
      </c>
      <c r="J444" s="16" t="e">
        <f t="shared" si="20"/>
        <v>#REF!</v>
      </c>
    </row>
    <row r="445" spans="1:10">
      <c r="A445" s="6" t="s">
        <v>94</v>
      </c>
      <c r="B445" s="5">
        <v>8.1</v>
      </c>
      <c r="C445" s="6">
        <v>253.5</v>
      </c>
      <c r="D445" s="7" t="e">
        <f>'10'!#REF!</f>
        <v>#REF!</v>
      </c>
      <c r="E445" s="7" t="e">
        <f>'10'!#REF!</f>
        <v>#REF!</v>
      </c>
      <c r="F445" s="6" t="s">
        <v>74</v>
      </c>
      <c r="G445" s="11">
        <v>0.08</v>
      </c>
      <c r="H445" s="7" t="e">
        <f t="shared" si="19"/>
        <v>#REF!</v>
      </c>
      <c r="I445" s="14" t="e">
        <f t="shared" si="18"/>
        <v>#REF!</v>
      </c>
      <c r="J445" s="16" t="e">
        <f t="shared" si="20"/>
        <v>#REF!</v>
      </c>
    </row>
    <row r="446" spans="1:10">
      <c r="A446" s="6" t="s">
        <v>94</v>
      </c>
      <c r="B446" s="5">
        <v>9</v>
      </c>
      <c r="C446" s="6">
        <v>310.5</v>
      </c>
      <c r="D446" s="7" t="e">
        <f>'10'!#REF!</f>
        <v>#REF!</v>
      </c>
      <c r="E446" s="7" t="e">
        <f>'10'!#REF!</f>
        <v>#REF!</v>
      </c>
      <c r="F446" s="6" t="s">
        <v>74</v>
      </c>
      <c r="G446" s="11">
        <v>0.08</v>
      </c>
      <c r="H446" s="7" t="e">
        <f t="shared" si="19"/>
        <v>#REF!</v>
      </c>
      <c r="I446" s="14" t="e">
        <f t="shared" si="18"/>
        <v>#REF!</v>
      </c>
      <c r="J446" s="16" t="e">
        <f t="shared" si="20"/>
        <v>#REF!</v>
      </c>
    </row>
    <row r="447" spans="1:10">
      <c r="A447" s="6" t="s">
        <v>94</v>
      </c>
      <c r="B447" s="5">
        <v>9.6999999999999993</v>
      </c>
      <c r="C447" s="6">
        <v>383.5</v>
      </c>
      <c r="D447" s="7" t="e">
        <f>'10'!#REF!</f>
        <v>#REF!</v>
      </c>
      <c r="E447" s="7" t="e">
        <f>'10'!#REF!</f>
        <v>#REF!</v>
      </c>
      <c r="F447" s="6" t="s">
        <v>74</v>
      </c>
      <c r="G447" s="11">
        <v>0.08</v>
      </c>
      <c r="H447" s="7" t="e">
        <f t="shared" si="19"/>
        <v>#REF!</v>
      </c>
      <c r="I447" s="14" t="e">
        <f t="shared" si="18"/>
        <v>#REF!</v>
      </c>
      <c r="J447" s="16" t="e">
        <f t="shared" si="20"/>
        <v>#REF!</v>
      </c>
    </row>
    <row r="448" spans="1:10">
      <c r="A448" s="6" t="s">
        <v>94</v>
      </c>
      <c r="B448" s="5">
        <v>11.5</v>
      </c>
      <c r="C448" s="6">
        <v>513</v>
      </c>
      <c r="D448" s="7">
        <f>'10'!C6</f>
        <v>92.21</v>
      </c>
      <c r="E448" s="7" t="e">
        <f>'10'!#REF!</f>
        <v>#REF!</v>
      </c>
      <c r="F448" s="6" t="s">
        <v>74</v>
      </c>
      <c r="G448" s="11">
        <v>0.08</v>
      </c>
      <c r="H448" s="7">
        <f t="shared" si="19"/>
        <v>194.12631578947367</v>
      </c>
      <c r="I448" s="14" t="e">
        <f t="shared" si="18"/>
        <v>#REF!</v>
      </c>
      <c r="J448" s="16" t="e">
        <f t="shared" si="20"/>
        <v>#REF!</v>
      </c>
    </row>
    <row r="449" spans="1:10">
      <c r="A449" s="6" t="s">
        <v>94</v>
      </c>
      <c r="B449" s="5">
        <v>13.5</v>
      </c>
      <c r="C449" s="6">
        <v>696.5</v>
      </c>
      <c r="D449" s="7">
        <f>'10'!C7</f>
        <v>100.78</v>
      </c>
      <c r="E449" s="7" t="e">
        <f>'10'!#REF!</f>
        <v>#REF!</v>
      </c>
      <c r="F449" s="6" t="s">
        <v>74</v>
      </c>
      <c r="G449" s="11">
        <v>0.08</v>
      </c>
      <c r="H449" s="7">
        <f t="shared" si="19"/>
        <v>156.27049533381194</v>
      </c>
      <c r="I449" s="14" t="e">
        <f t="shared" si="18"/>
        <v>#REF!</v>
      </c>
      <c r="J449" s="16" t="e">
        <f t="shared" si="20"/>
        <v>#REF!</v>
      </c>
    </row>
    <row r="450" spans="1:10">
      <c r="A450" s="6" t="s">
        <v>94</v>
      </c>
      <c r="B450" s="5">
        <v>15</v>
      </c>
      <c r="C450" s="6">
        <v>812</v>
      </c>
      <c r="D450" s="7">
        <f>'10'!C8</f>
        <v>113.19</v>
      </c>
      <c r="E450" s="7" t="e">
        <f>'10'!#REF!</f>
        <v>#REF!</v>
      </c>
      <c r="F450" s="6" t="s">
        <v>74</v>
      </c>
      <c r="G450" s="11">
        <v>0.08</v>
      </c>
      <c r="H450" s="7">
        <f t="shared" si="19"/>
        <v>150.54827586206898</v>
      </c>
      <c r="I450" s="14" t="e">
        <f t="shared" si="18"/>
        <v>#REF!</v>
      </c>
      <c r="J450" s="16" t="e">
        <f t="shared" si="20"/>
        <v>#REF!</v>
      </c>
    </row>
    <row r="451" spans="1:10">
      <c r="A451" s="6" t="s">
        <v>94</v>
      </c>
      <c r="B451" s="5">
        <v>16.5</v>
      </c>
      <c r="C451" s="6">
        <v>1045</v>
      </c>
      <c r="D451" s="7">
        <f>'10'!C9</f>
        <v>137.97</v>
      </c>
      <c r="E451" s="7" t="e">
        <f>'10'!#REF!</f>
        <v>#REF!</v>
      </c>
      <c r="F451" s="6" t="s">
        <v>74</v>
      </c>
      <c r="G451" s="11">
        <v>0.08</v>
      </c>
      <c r="H451" s="7">
        <f t="shared" si="19"/>
        <v>142.59100478468901</v>
      </c>
      <c r="I451" s="14" t="e">
        <f t="shared" ref="I451:I514" si="21">IF(OR(D451=0,E451=0),,E451/(D451*(1+G451))-1)</f>
        <v>#REF!</v>
      </c>
      <c r="J451" s="16" t="e">
        <f t="shared" si="20"/>
        <v>#REF!</v>
      </c>
    </row>
    <row r="452" spans="1:10">
      <c r="A452" s="6" t="s">
        <v>94</v>
      </c>
      <c r="B452" s="5">
        <v>18</v>
      </c>
      <c r="C452" s="6">
        <v>1245</v>
      </c>
      <c r="D452" s="7">
        <f>'10'!C10</f>
        <v>165.16</v>
      </c>
      <c r="E452" s="7" t="e">
        <f>'10'!#REF!</f>
        <v>#REF!</v>
      </c>
      <c r="F452" s="6" t="s">
        <v>74</v>
      </c>
      <c r="G452" s="11">
        <v>0.08</v>
      </c>
      <c r="H452" s="7">
        <f t="shared" ref="H452:H515" si="22">D452*(1+G452)/C452*1000</f>
        <v>143.27132530120483</v>
      </c>
      <c r="I452" s="14" t="e">
        <f t="shared" si="21"/>
        <v>#REF!</v>
      </c>
      <c r="J452" s="16" t="e">
        <f t="shared" ref="J452:J515" si="23">IF(OR(D452=0,E452=0),,1.43/(I452+1)-1)</f>
        <v>#REF!</v>
      </c>
    </row>
    <row r="453" spans="1:10">
      <c r="A453" s="6" t="s">
        <v>94</v>
      </c>
      <c r="B453" s="5">
        <v>20</v>
      </c>
      <c r="C453" s="6">
        <v>1520</v>
      </c>
      <c r="D453" s="7">
        <f>'10'!C11</f>
        <v>192.11</v>
      </c>
      <c r="E453" s="7" t="e">
        <f>'10'!#REF!</f>
        <v>#REF!</v>
      </c>
      <c r="F453" s="6" t="s">
        <v>74</v>
      </c>
      <c r="G453" s="11">
        <v>0.08</v>
      </c>
      <c r="H453" s="7">
        <f t="shared" si="22"/>
        <v>136.49921052631581</v>
      </c>
      <c r="I453" s="14" t="e">
        <f t="shared" si="21"/>
        <v>#REF!</v>
      </c>
      <c r="J453" s="16" t="e">
        <f t="shared" si="23"/>
        <v>#REF!</v>
      </c>
    </row>
    <row r="454" spans="1:10">
      <c r="A454" s="6" t="s">
        <v>94</v>
      </c>
      <c r="B454" s="5">
        <v>22</v>
      </c>
      <c r="C454" s="6">
        <v>1830</v>
      </c>
      <c r="D454" s="7">
        <f>'10'!C12</f>
        <v>214.55</v>
      </c>
      <c r="E454" s="7" t="e">
        <f>'10'!#REF!</f>
        <v>#REF!</v>
      </c>
      <c r="F454" s="6" t="s">
        <v>74</v>
      </c>
      <c r="G454" s="11">
        <v>0.08</v>
      </c>
      <c r="H454" s="7">
        <f t="shared" si="22"/>
        <v>126.61967213114755</v>
      </c>
      <c r="I454" s="14" t="e">
        <f t="shared" si="21"/>
        <v>#REF!</v>
      </c>
      <c r="J454" s="16" t="e">
        <f t="shared" si="23"/>
        <v>#REF!</v>
      </c>
    </row>
    <row r="455" spans="1:10">
      <c r="A455" s="6" t="s">
        <v>94</v>
      </c>
      <c r="B455" s="5">
        <v>23.5</v>
      </c>
      <c r="C455" s="6">
        <v>2130</v>
      </c>
      <c r="D455" s="7">
        <f>'10'!C13</f>
        <v>246.65</v>
      </c>
      <c r="E455" s="7" t="e">
        <f>'10'!#REF!</f>
        <v>#REF!</v>
      </c>
      <c r="F455" s="6" t="s">
        <v>74</v>
      </c>
      <c r="G455" s="11">
        <v>0.08</v>
      </c>
      <c r="H455" s="7">
        <f t="shared" si="22"/>
        <v>125.06197183098591</v>
      </c>
      <c r="I455" s="14" t="e">
        <f t="shared" si="21"/>
        <v>#REF!</v>
      </c>
      <c r="J455" s="16" t="e">
        <f t="shared" si="23"/>
        <v>#REF!</v>
      </c>
    </row>
    <row r="456" spans="1:10">
      <c r="A456" s="6" t="s">
        <v>94</v>
      </c>
      <c r="B456" s="5">
        <v>25.5</v>
      </c>
      <c r="C456" s="6">
        <v>2495</v>
      </c>
      <c r="D456" s="7">
        <f>'10'!C14</f>
        <v>288.83</v>
      </c>
      <c r="E456" s="7" t="e">
        <f>'10'!#REF!</f>
        <v>#REF!</v>
      </c>
      <c r="F456" s="6" t="s">
        <v>74</v>
      </c>
      <c r="G456" s="11">
        <v>0.08</v>
      </c>
      <c r="H456" s="7">
        <f t="shared" si="22"/>
        <v>125.02460921843686</v>
      </c>
      <c r="I456" s="14" t="e">
        <f t="shared" si="21"/>
        <v>#REF!</v>
      </c>
      <c r="J456" s="16" t="e">
        <f t="shared" si="23"/>
        <v>#REF!</v>
      </c>
    </row>
    <row r="457" spans="1:10">
      <c r="A457" s="6" t="s">
        <v>94</v>
      </c>
      <c r="B457" s="5">
        <v>27</v>
      </c>
      <c r="C457" s="6">
        <v>2800</v>
      </c>
      <c r="D457" s="7">
        <f>'10'!C15</f>
        <v>320.63</v>
      </c>
      <c r="E457" s="7" t="e">
        <f>'10'!#REF!</f>
        <v>#REF!</v>
      </c>
      <c r="F457" s="6" t="s">
        <v>74</v>
      </c>
      <c r="G457" s="11">
        <v>0.08</v>
      </c>
      <c r="H457" s="7">
        <f t="shared" si="22"/>
        <v>123.67157142857145</v>
      </c>
      <c r="I457" s="14" t="e">
        <f t="shared" si="21"/>
        <v>#REF!</v>
      </c>
      <c r="J457" s="16" t="e">
        <f t="shared" si="23"/>
        <v>#REF!</v>
      </c>
    </row>
    <row r="458" spans="1:10">
      <c r="A458" s="6" t="s">
        <v>94</v>
      </c>
      <c r="B458" s="5">
        <v>29</v>
      </c>
      <c r="C458" s="6">
        <v>3215</v>
      </c>
      <c r="D458" s="7">
        <f>'10'!C16</f>
        <v>353.43</v>
      </c>
      <c r="E458" s="7" t="e">
        <f>'10'!#REF!</f>
        <v>#REF!</v>
      </c>
      <c r="F458" s="6" t="s">
        <v>74</v>
      </c>
      <c r="G458" s="11">
        <v>0.08</v>
      </c>
      <c r="H458" s="7">
        <f t="shared" si="22"/>
        <v>118.72609642301711</v>
      </c>
      <c r="I458" s="14" t="e">
        <f t="shared" si="21"/>
        <v>#REF!</v>
      </c>
      <c r="J458" s="16" t="e">
        <f t="shared" si="23"/>
        <v>#REF!</v>
      </c>
    </row>
    <row r="459" spans="1:10">
      <c r="A459" s="6" t="s">
        <v>94</v>
      </c>
      <c r="B459" s="5">
        <v>31</v>
      </c>
      <c r="C459" s="6">
        <v>3655</v>
      </c>
      <c r="D459" s="7">
        <f>'10'!C17</f>
        <v>405.45</v>
      </c>
      <c r="E459" s="7" t="e">
        <f>'10'!#REF!</f>
        <v>#REF!</v>
      </c>
      <c r="F459" s="6" t="s">
        <v>74</v>
      </c>
      <c r="G459" s="11">
        <v>0.08</v>
      </c>
      <c r="H459" s="7">
        <f t="shared" si="22"/>
        <v>119.80465116279071</v>
      </c>
      <c r="I459" s="14" t="e">
        <f t="shared" si="21"/>
        <v>#REF!</v>
      </c>
      <c r="J459" s="16" t="e">
        <f t="shared" si="23"/>
        <v>#REF!</v>
      </c>
    </row>
    <row r="460" spans="1:10">
      <c r="A460" s="6" t="s">
        <v>94</v>
      </c>
      <c r="B460" s="5">
        <v>33</v>
      </c>
      <c r="C460" s="6">
        <v>4155</v>
      </c>
      <c r="D460" s="7">
        <f>'10'!C18</f>
        <v>456.89</v>
      </c>
      <c r="E460" s="7" t="e">
        <f>'10'!#REF!</f>
        <v>#REF!</v>
      </c>
      <c r="F460" s="6" t="s">
        <v>74</v>
      </c>
      <c r="G460" s="11">
        <v>0.08</v>
      </c>
      <c r="H460" s="7">
        <f t="shared" si="22"/>
        <v>118.75841155234657</v>
      </c>
      <c r="I460" s="14" t="e">
        <f t="shared" si="21"/>
        <v>#REF!</v>
      </c>
      <c r="J460" s="16" t="e">
        <f t="shared" si="23"/>
        <v>#REF!</v>
      </c>
    </row>
    <row r="461" spans="1:10">
      <c r="A461" s="6" t="s">
        <v>94</v>
      </c>
      <c r="B461" s="5">
        <v>34.5</v>
      </c>
      <c r="C461" s="6">
        <v>4550</v>
      </c>
      <c r="D461" s="7">
        <f>'10'!C19</f>
        <v>500.84</v>
      </c>
      <c r="E461" s="7" t="e">
        <f>'10'!#REF!</f>
        <v>#REF!</v>
      </c>
      <c r="F461" s="6" t="s">
        <v>74</v>
      </c>
      <c r="G461" s="11">
        <v>0.08</v>
      </c>
      <c r="H461" s="7">
        <f t="shared" si="22"/>
        <v>118.88070329670329</v>
      </c>
      <c r="I461" s="14" t="e">
        <f t="shared" si="21"/>
        <v>#REF!</v>
      </c>
      <c r="J461" s="16" t="e">
        <f t="shared" si="23"/>
        <v>#REF!</v>
      </c>
    </row>
    <row r="462" spans="1:10">
      <c r="A462" s="6" t="s">
        <v>94</v>
      </c>
      <c r="B462" s="5">
        <v>36.5</v>
      </c>
      <c r="C462" s="6">
        <v>4965</v>
      </c>
      <c r="D462" s="7">
        <f>'10'!C20</f>
        <v>540.86</v>
      </c>
      <c r="E462" s="7" t="e">
        <f>'10'!#REF!</f>
        <v>#REF!</v>
      </c>
      <c r="F462" s="6" t="s">
        <v>74</v>
      </c>
      <c r="G462" s="11">
        <v>0.08</v>
      </c>
      <c r="H462" s="7">
        <f t="shared" si="22"/>
        <v>117.64930513595168</v>
      </c>
      <c r="I462" s="14" t="e">
        <f t="shared" si="21"/>
        <v>#REF!</v>
      </c>
      <c r="J462" s="16" t="e">
        <f t="shared" si="23"/>
        <v>#REF!</v>
      </c>
    </row>
    <row r="463" spans="1:10">
      <c r="A463" s="6" t="s">
        <v>94</v>
      </c>
      <c r="B463" s="5">
        <v>38</v>
      </c>
      <c r="C463" s="6">
        <v>5510</v>
      </c>
      <c r="D463" s="7">
        <f>'10'!C21</f>
        <v>599.96</v>
      </c>
      <c r="E463" s="7" t="e">
        <f>'10'!#REF!</f>
        <v>#REF!</v>
      </c>
      <c r="F463" s="6" t="s">
        <v>74</v>
      </c>
      <c r="G463" s="11">
        <v>0.08</v>
      </c>
      <c r="H463" s="7">
        <f t="shared" si="22"/>
        <v>117.59651542649728</v>
      </c>
      <c r="I463" s="14" t="e">
        <f t="shared" si="21"/>
        <v>#REF!</v>
      </c>
      <c r="J463" s="16" t="e">
        <f t="shared" si="23"/>
        <v>#REF!</v>
      </c>
    </row>
    <row r="464" spans="1:10">
      <c r="A464" s="6" t="s">
        <v>94</v>
      </c>
      <c r="B464" s="5">
        <v>39.5</v>
      </c>
      <c r="C464" s="6">
        <v>6080</v>
      </c>
      <c r="D464" s="7">
        <f>'10'!C22</f>
        <v>660.96</v>
      </c>
      <c r="E464" s="7" t="e">
        <f>'10'!#REF!</f>
        <v>#REF!</v>
      </c>
      <c r="F464" s="6" t="s">
        <v>74</v>
      </c>
      <c r="G464" s="11">
        <v>0.08</v>
      </c>
      <c r="H464" s="7">
        <f t="shared" si="22"/>
        <v>117.40736842105264</v>
      </c>
      <c r="I464" s="14" t="e">
        <f t="shared" si="21"/>
        <v>#REF!</v>
      </c>
      <c r="J464" s="16" t="e">
        <f t="shared" si="23"/>
        <v>#REF!</v>
      </c>
    </row>
    <row r="465" spans="1:10">
      <c r="A465" s="6" t="s">
        <v>94</v>
      </c>
      <c r="B465" s="5">
        <v>42</v>
      </c>
      <c r="C465" s="6">
        <v>6750</v>
      </c>
      <c r="D465" s="7">
        <f>'10'!C23</f>
        <v>734.05</v>
      </c>
      <c r="E465" s="7" t="e">
        <f>'10'!#REF!</f>
        <v>#REF!</v>
      </c>
      <c r="F465" s="6" t="s">
        <v>74</v>
      </c>
      <c r="G465" s="11">
        <v>0.08</v>
      </c>
      <c r="H465" s="7">
        <f t="shared" si="22"/>
        <v>117.44799999999999</v>
      </c>
      <c r="I465" s="14" t="e">
        <f t="shared" si="21"/>
        <v>#REF!</v>
      </c>
      <c r="J465" s="16" t="e">
        <f t="shared" si="23"/>
        <v>#REF!</v>
      </c>
    </row>
    <row r="466" spans="1:10">
      <c r="A466" s="6" t="s">
        <v>94</v>
      </c>
      <c r="B466" s="5">
        <v>43</v>
      </c>
      <c r="C466" s="6">
        <v>7120</v>
      </c>
      <c r="D466" s="7">
        <f>'10'!C24</f>
        <v>771.82</v>
      </c>
      <c r="E466" s="7" t="e">
        <f>'10'!#REF!</f>
        <v>#REF!</v>
      </c>
      <c r="F466" s="6" t="s">
        <v>74</v>
      </c>
      <c r="G466" s="11">
        <v>0.08</v>
      </c>
      <c r="H466" s="7">
        <f t="shared" si="22"/>
        <v>117.07382022471911</v>
      </c>
      <c r="I466" s="14" t="e">
        <f t="shared" si="21"/>
        <v>#REF!</v>
      </c>
      <c r="J466" s="16" t="e">
        <f t="shared" si="23"/>
        <v>#REF!</v>
      </c>
    </row>
    <row r="467" spans="1:10">
      <c r="A467" s="6" t="s">
        <v>94</v>
      </c>
      <c r="B467" s="5">
        <v>44.5</v>
      </c>
      <c r="C467" s="6">
        <v>7770</v>
      </c>
      <c r="D467" s="7">
        <f>'10'!C25</f>
        <v>841.61</v>
      </c>
      <c r="E467" s="7" t="e">
        <f>'10'!#REF!</f>
        <v>#REF!</v>
      </c>
      <c r="F467" s="6" t="s">
        <v>74</v>
      </c>
      <c r="G467" s="11">
        <v>0.08</v>
      </c>
      <c r="H467" s="7">
        <f t="shared" si="22"/>
        <v>116.98054054054055</v>
      </c>
      <c r="I467" s="14" t="e">
        <f t="shared" si="21"/>
        <v>#REF!</v>
      </c>
      <c r="J467" s="16" t="e">
        <f t="shared" si="23"/>
        <v>#REF!</v>
      </c>
    </row>
    <row r="468" spans="1:10">
      <c r="A468" s="6" t="s">
        <v>94</v>
      </c>
      <c r="B468" s="5">
        <v>46.5</v>
      </c>
      <c r="C468" s="6">
        <v>8400</v>
      </c>
      <c r="D468" s="7">
        <f>'10'!C26</f>
        <v>876.04</v>
      </c>
      <c r="E468" s="7" t="e">
        <f>'10'!#REF!</f>
        <v>#REF!</v>
      </c>
      <c r="F468" s="6" t="s">
        <v>74</v>
      </c>
      <c r="G468" s="11">
        <v>0.08</v>
      </c>
      <c r="H468" s="7">
        <f t="shared" si="22"/>
        <v>112.63371428571428</v>
      </c>
      <c r="I468" s="14" t="e">
        <f t="shared" si="21"/>
        <v>#REF!</v>
      </c>
      <c r="J468" s="16" t="e">
        <f t="shared" si="23"/>
        <v>#REF!</v>
      </c>
    </row>
    <row r="469" spans="1:10">
      <c r="A469" s="6" t="s">
        <v>94</v>
      </c>
      <c r="B469" s="5">
        <v>48.5</v>
      </c>
      <c r="C469" s="6">
        <v>9155</v>
      </c>
      <c r="D469" s="7">
        <f>'10'!C27</f>
        <v>947.43</v>
      </c>
      <c r="E469" s="7" t="e">
        <f>'10'!#REF!</f>
        <v>#REF!</v>
      </c>
      <c r="F469" s="6" t="s">
        <v>74</v>
      </c>
      <c r="G469" s="11">
        <v>0.08</v>
      </c>
      <c r="H469" s="7">
        <f t="shared" si="22"/>
        <v>111.76672856362644</v>
      </c>
      <c r="I469" s="14" t="e">
        <f t="shared" si="21"/>
        <v>#REF!</v>
      </c>
      <c r="J469" s="16" t="e">
        <f t="shared" si="23"/>
        <v>#REF!</v>
      </c>
    </row>
    <row r="470" spans="1:10">
      <c r="A470" s="6" t="s">
        <v>94</v>
      </c>
      <c r="B470" s="5">
        <v>50.5</v>
      </c>
      <c r="C470" s="6">
        <v>9940</v>
      </c>
      <c r="D470" s="7">
        <f>'10'!C28</f>
        <v>999.84</v>
      </c>
      <c r="E470" s="7" t="e">
        <f>'10'!#REF!</f>
        <v>#REF!</v>
      </c>
      <c r="F470" s="6" t="s">
        <v>74</v>
      </c>
      <c r="G470" s="11">
        <v>0.08</v>
      </c>
      <c r="H470" s="7">
        <f t="shared" si="22"/>
        <v>108.63452716297789</v>
      </c>
      <c r="I470" s="14" t="e">
        <f t="shared" si="21"/>
        <v>#REF!</v>
      </c>
      <c r="J470" s="16" t="e">
        <f t="shared" si="23"/>
        <v>#REF!</v>
      </c>
    </row>
    <row r="471" spans="1:10">
      <c r="A471" s="6" t="s">
        <v>94</v>
      </c>
      <c r="B471" s="5">
        <v>53.5</v>
      </c>
      <c r="C471" s="6">
        <v>11150</v>
      </c>
      <c r="D471" s="7">
        <f>'10'!C29</f>
        <v>1112.03</v>
      </c>
      <c r="E471" s="7" t="e">
        <f>'10'!#REF!</f>
        <v>#REF!</v>
      </c>
      <c r="F471" s="6" t="s">
        <v>74</v>
      </c>
      <c r="G471" s="11">
        <v>0.08</v>
      </c>
      <c r="H471" s="7">
        <f t="shared" si="22"/>
        <v>107.71232286995516</v>
      </c>
      <c r="I471" s="14" t="e">
        <f t="shared" si="21"/>
        <v>#REF!</v>
      </c>
      <c r="J471" s="16" t="e">
        <f t="shared" si="23"/>
        <v>#REF!</v>
      </c>
    </row>
    <row r="472" spans="1:10">
      <c r="A472" s="6" t="s">
        <v>94</v>
      </c>
      <c r="B472" s="5">
        <v>56</v>
      </c>
      <c r="C472" s="6">
        <v>12050</v>
      </c>
      <c r="D472" s="7">
        <f>'10'!C30</f>
        <v>1198.1600000000001</v>
      </c>
      <c r="E472" s="7" t="e">
        <f>'10'!#REF!</f>
        <v>#REF!</v>
      </c>
      <c r="F472" s="6" t="s">
        <v>74</v>
      </c>
      <c r="G472" s="11">
        <v>0.08</v>
      </c>
      <c r="H472" s="7">
        <f t="shared" si="22"/>
        <v>107.38695435684649</v>
      </c>
      <c r="I472" s="14" t="e">
        <f t="shared" si="21"/>
        <v>#REF!</v>
      </c>
      <c r="J472" s="16" t="e">
        <f t="shared" si="23"/>
        <v>#REF!</v>
      </c>
    </row>
    <row r="473" spans="1:10">
      <c r="A473" s="6" t="s">
        <v>94</v>
      </c>
      <c r="B473" s="5">
        <v>58.5</v>
      </c>
      <c r="C473" s="6">
        <v>13000</v>
      </c>
      <c r="D473" s="7">
        <f>'10'!C31</f>
        <v>1266.5999999999999</v>
      </c>
      <c r="E473" s="7" t="e">
        <f>'10'!#REF!</f>
        <v>#REF!</v>
      </c>
      <c r="F473" s="6" t="s">
        <v>74</v>
      </c>
      <c r="G473" s="11">
        <v>0.08</v>
      </c>
      <c r="H473" s="7">
        <f t="shared" si="22"/>
        <v>105.22523076923076</v>
      </c>
      <c r="I473" s="14" t="e">
        <f t="shared" si="21"/>
        <v>#REF!</v>
      </c>
      <c r="J473" s="16" t="e">
        <f t="shared" si="23"/>
        <v>#REF!</v>
      </c>
    </row>
    <row r="474" spans="1:10">
      <c r="A474" s="6" t="s">
        <v>94</v>
      </c>
      <c r="B474" s="5">
        <v>60.5</v>
      </c>
      <c r="C474" s="6">
        <v>14250</v>
      </c>
      <c r="D474" s="7">
        <f>'10'!C32</f>
        <v>1383.07</v>
      </c>
      <c r="E474" s="7" t="e">
        <f>'10'!#REF!</f>
        <v>#REF!</v>
      </c>
      <c r="F474" s="6" t="s">
        <v>74</v>
      </c>
      <c r="G474" s="11">
        <v>0.08</v>
      </c>
      <c r="H474" s="7">
        <f t="shared" si="22"/>
        <v>104.82214736842104</v>
      </c>
      <c r="I474" s="14" t="e">
        <f t="shared" si="21"/>
        <v>#REF!</v>
      </c>
      <c r="J474" s="16" t="e">
        <f t="shared" si="23"/>
        <v>#REF!</v>
      </c>
    </row>
    <row r="475" spans="1:10">
      <c r="A475" s="6" t="s">
        <v>94</v>
      </c>
      <c r="B475" s="5">
        <v>63</v>
      </c>
      <c r="C475" s="6">
        <v>15200</v>
      </c>
      <c r="D475" s="7">
        <f>'10'!C33</f>
        <v>1468</v>
      </c>
      <c r="E475" s="7" t="e">
        <f>'10'!#REF!</f>
        <v>#REF!</v>
      </c>
      <c r="F475" s="6" t="s">
        <v>74</v>
      </c>
      <c r="G475" s="11">
        <v>0.08</v>
      </c>
      <c r="H475" s="7">
        <f t="shared" si="22"/>
        <v>104.30526315789473</v>
      </c>
      <c r="I475" s="14" t="e">
        <f t="shared" si="21"/>
        <v>#REF!</v>
      </c>
      <c r="J475" s="16" t="e">
        <f t="shared" si="23"/>
        <v>#REF!</v>
      </c>
    </row>
    <row r="476" spans="1:10">
      <c r="A476" s="6" t="s">
        <v>94</v>
      </c>
      <c r="B476" s="5">
        <v>65</v>
      </c>
      <c r="C476" s="6">
        <v>16100</v>
      </c>
      <c r="D476" s="7">
        <f>'10'!C34</f>
        <v>1540.78</v>
      </c>
      <c r="E476" s="7" t="e">
        <f>'10'!#REF!</f>
        <v>#REF!</v>
      </c>
      <c r="F476" s="6" t="s">
        <v>74</v>
      </c>
      <c r="G476" s="11">
        <v>0.08</v>
      </c>
      <c r="H476" s="7">
        <f t="shared" si="22"/>
        <v>103.35667080745343</v>
      </c>
      <c r="I476" s="14" t="e">
        <f t="shared" si="21"/>
        <v>#REF!</v>
      </c>
      <c r="J476" s="16" t="e">
        <f t="shared" si="23"/>
        <v>#REF!</v>
      </c>
    </row>
    <row r="477" spans="1:10">
      <c r="A477" s="6" t="s">
        <v>94</v>
      </c>
      <c r="B477" s="5">
        <v>68</v>
      </c>
      <c r="C477" s="6">
        <v>17700</v>
      </c>
      <c r="D477" s="7" t="e">
        <f>'10'!#REF!</f>
        <v>#REF!</v>
      </c>
      <c r="E477" s="7" t="e">
        <f>'10'!#REF!</f>
        <v>#REF!</v>
      </c>
      <c r="F477" s="6" t="s">
        <v>74</v>
      </c>
      <c r="G477" s="11">
        <v>0.08</v>
      </c>
      <c r="H477" s="7" t="e">
        <f t="shared" si="22"/>
        <v>#REF!</v>
      </c>
      <c r="I477" s="14" t="e">
        <f t="shared" si="21"/>
        <v>#REF!</v>
      </c>
      <c r="J477" s="16" t="e">
        <f t="shared" si="23"/>
        <v>#REF!</v>
      </c>
    </row>
    <row r="478" spans="1:10">
      <c r="A478" s="6" t="s">
        <v>94</v>
      </c>
      <c r="B478" s="5">
        <v>72</v>
      </c>
      <c r="C478" s="6">
        <v>19800</v>
      </c>
      <c r="D478" s="7" t="e">
        <f>'10'!#REF!</f>
        <v>#REF!</v>
      </c>
      <c r="E478" s="7" t="e">
        <f>'10'!#REF!</f>
        <v>#REF!</v>
      </c>
      <c r="F478" s="6" t="s">
        <v>74</v>
      </c>
      <c r="G478" s="11">
        <v>0.08</v>
      </c>
      <c r="H478" s="7" t="e">
        <f t="shared" si="22"/>
        <v>#REF!</v>
      </c>
      <c r="I478" s="14" t="e">
        <f t="shared" si="21"/>
        <v>#REF!</v>
      </c>
      <c r="J478" s="16" t="e">
        <f t="shared" si="23"/>
        <v>#REF!</v>
      </c>
    </row>
    <row r="479" spans="1:10">
      <c r="A479" s="6" t="s">
        <v>95</v>
      </c>
      <c r="B479" s="5">
        <v>8.6</v>
      </c>
      <c r="C479" s="6">
        <v>328</v>
      </c>
      <c r="D479" s="7" t="e">
        <f>'11'!#REF!</f>
        <v>#REF!</v>
      </c>
      <c r="E479" s="7" t="e">
        <f>'11'!#REF!</f>
        <v>#REF!</v>
      </c>
      <c r="F479" s="6" t="s">
        <v>72</v>
      </c>
      <c r="G479" s="11">
        <v>0.08</v>
      </c>
      <c r="H479" s="7" t="e">
        <f t="shared" si="22"/>
        <v>#REF!</v>
      </c>
      <c r="I479" s="14" t="e">
        <f t="shared" si="21"/>
        <v>#REF!</v>
      </c>
      <c r="J479" s="16" t="e">
        <f t="shared" si="23"/>
        <v>#REF!</v>
      </c>
    </row>
    <row r="480" spans="1:10">
      <c r="A480" s="6" t="s">
        <v>95</v>
      </c>
      <c r="B480" s="5">
        <v>10.5</v>
      </c>
      <c r="C480" s="6">
        <v>482</v>
      </c>
      <c r="D480" s="7" t="e">
        <f>'11'!#REF!</f>
        <v>#REF!</v>
      </c>
      <c r="E480" s="7" t="e">
        <f>'11'!#REF!</f>
        <v>#REF!</v>
      </c>
      <c r="F480" s="6" t="s">
        <v>72</v>
      </c>
      <c r="G480" s="11">
        <v>0.08</v>
      </c>
      <c r="H480" s="7" t="e">
        <f t="shared" si="22"/>
        <v>#REF!</v>
      </c>
      <c r="I480" s="14" t="e">
        <f t="shared" si="21"/>
        <v>#REF!</v>
      </c>
      <c r="J480" s="16" t="e">
        <f t="shared" si="23"/>
        <v>#REF!</v>
      </c>
    </row>
    <row r="481" spans="1:10">
      <c r="A481" s="6" t="s">
        <v>95</v>
      </c>
      <c r="B481" s="5">
        <v>13</v>
      </c>
      <c r="C481" s="6">
        <v>733</v>
      </c>
      <c r="D481" s="7">
        <f>'11'!C6</f>
        <v>127.45</v>
      </c>
      <c r="E481" s="7" t="e">
        <f>'11'!#REF!</f>
        <v>#REF!</v>
      </c>
      <c r="F481" s="6" t="s">
        <v>72</v>
      </c>
      <c r="G481" s="11">
        <v>0.08</v>
      </c>
      <c r="H481" s="7">
        <f t="shared" si="22"/>
        <v>187.78444747612551</v>
      </c>
      <c r="I481" s="14" t="e">
        <f t="shared" si="21"/>
        <v>#REF!</v>
      </c>
      <c r="J481" s="16" t="e">
        <f t="shared" si="23"/>
        <v>#REF!</v>
      </c>
    </row>
    <row r="482" spans="1:10">
      <c r="A482" s="6" t="s">
        <v>95</v>
      </c>
      <c r="B482" s="5">
        <v>14.5</v>
      </c>
      <c r="C482" s="6">
        <v>906</v>
      </c>
      <c r="D482" s="7">
        <f>'11'!C7</f>
        <v>146.47999999999999</v>
      </c>
      <c r="E482" s="7" t="e">
        <f>'11'!#REF!</f>
        <v>#REF!</v>
      </c>
      <c r="F482" s="6" t="s">
        <v>72</v>
      </c>
      <c r="G482" s="11">
        <v>0.08</v>
      </c>
      <c r="H482" s="7">
        <f t="shared" si="22"/>
        <v>174.61192052980132</v>
      </c>
      <c r="I482" s="14" t="e">
        <f t="shared" si="21"/>
        <v>#REF!</v>
      </c>
      <c r="J482" s="16" t="e">
        <f t="shared" si="23"/>
        <v>#REF!</v>
      </c>
    </row>
    <row r="483" spans="1:10">
      <c r="A483" s="6" t="s">
        <v>95</v>
      </c>
      <c r="B483" s="5">
        <v>16</v>
      </c>
      <c r="C483" s="6">
        <v>1145</v>
      </c>
      <c r="D483" s="7">
        <f>'11'!C8</f>
        <v>164.8</v>
      </c>
      <c r="E483" s="7" t="e">
        <f>'11'!#REF!</f>
        <v>#REF!</v>
      </c>
      <c r="F483" s="6" t="s">
        <v>72</v>
      </c>
      <c r="G483" s="11">
        <v>0.08</v>
      </c>
      <c r="H483" s="7">
        <f t="shared" si="22"/>
        <v>155.44454148471621</v>
      </c>
      <c r="I483" s="14" t="e">
        <f t="shared" si="21"/>
        <v>#REF!</v>
      </c>
      <c r="J483" s="16" t="e">
        <f t="shared" si="23"/>
        <v>#REF!</v>
      </c>
    </row>
    <row r="484" spans="1:10">
      <c r="A484" s="6" t="s">
        <v>95</v>
      </c>
      <c r="B484" s="5">
        <v>17.5</v>
      </c>
      <c r="C484" s="6">
        <v>1360</v>
      </c>
      <c r="D484" s="7">
        <f>'11'!C9</f>
        <v>183.56</v>
      </c>
      <c r="E484" s="7" t="e">
        <f>'11'!#REF!</f>
        <v>#REF!</v>
      </c>
      <c r="F484" s="6" t="s">
        <v>72</v>
      </c>
      <c r="G484" s="11">
        <v>0.08</v>
      </c>
      <c r="H484" s="7">
        <f t="shared" si="22"/>
        <v>145.76823529411766</v>
      </c>
      <c r="I484" s="14" t="e">
        <f t="shared" si="21"/>
        <v>#REF!</v>
      </c>
      <c r="J484" s="16" t="e">
        <f t="shared" si="23"/>
        <v>#REF!</v>
      </c>
    </row>
    <row r="485" spans="1:10">
      <c r="A485" s="6" t="s">
        <v>95</v>
      </c>
      <c r="B485" s="5">
        <v>19.5</v>
      </c>
      <c r="C485" s="6">
        <v>1630</v>
      </c>
      <c r="D485" s="7">
        <f>'11'!C10</f>
        <v>208.77</v>
      </c>
      <c r="E485" s="7" t="e">
        <f>'11'!#REF!</f>
        <v>#REF!</v>
      </c>
      <c r="F485" s="6" t="s">
        <v>72</v>
      </c>
      <c r="G485" s="11">
        <v>0.08</v>
      </c>
      <c r="H485" s="7">
        <f t="shared" si="22"/>
        <v>138.32613496932515</v>
      </c>
      <c r="I485" s="14" t="e">
        <f t="shared" si="21"/>
        <v>#REF!</v>
      </c>
      <c r="J485" s="16" t="e">
        <f t="shared" si="23"/>
        <v>#REF!</v>
      </c>
    </row>
    <row r="486" spans="1:10">
      <c r="A486" s="6" t="s">
        <v>95</v>
      </c>
      <c r="B486" s="5">
        <v>21</v>
      </c>
      <c r="C486" s="6">
        <v>1950</v>
      </c>
      <c r="D486" s="7">
        <f>'11'!C11</f>
        <v>240.13</v>
      </c>
      <c r="E486" s="7" t="e">
        <f>'11'!#REF!</f>
        <v>#REF!</v>
      </c>
      <c r="F486" s="6" t="s">
        <v>72</v>
      </c>
      <c r="G486" s="11">
        <v>0.08</v>
      </c>
      <c r="H486" s="7">
        <f t="shared" si="22"/>
        <v>132.99507692307691</v>
      </c>
      <c r="I486" s="14" t="e">
        <f t="shared" si="21"/>
        <v>#REF!</v>
      </c>
      <c r="J486" s="16" t="e">
        <f t="shared" si="23"/>
        <v>#REF!</v>
      </c>
    </row>
    <row r="487" spans="1:10">
      <c r="A487" s="6" t="s">
        <v>95</v>
      </c>
      <c r="B487" s="5">
        <v>23</v>
      </c>
      <c r="C487" s="6">
        <v>2290</v>
      </c>
      <c r="D487" s="7">
        <f>'11'!C12</f>
        <v>276.87</v>
      </c>
      <c r="E487" s="7" t="e">
        <f>'11'!#REF!</f>
        <v>#REF!</v>
      </c>
      <c r="F487" s="6" t="s">
        <v>72</v>
      </c>
      <c r="G487" s="11">
        <v>0.08</v>
      </c>
      <c r="H487" s="7">
        <f t="shared" si="22"/>
        <v>130.57624454148473</v>
      </c>
      <c r="I487" s="14" t="e">
        <f t="shared" si="21"/>
        <v>#REF!</v>
      </c>
      <c r="J487" s="16" t="e">
        <f t="shared" si="23"/>
        <v>#REF!</v>
      </c>
    </row>
    <row r="488" spans="1:10">
      <c r="A488" s="6" t="s">
        <v>95</v>
      </c>
      <c r="B488" s="5">
        <v>25</v>
      </c>
      <c r="C488" s="6">
        <v>2660</v>
      </c>
      <c r="D488" s="7">
        <f>'11'!C13</f>
        <v>311.14999999999998</v>
      </c>
      <c r="E488" s="7" t="e">
        <f>'11'!#REF!</f>
        <v>#REF!</v>
      </c>
      <c r="F488" s="6" t="s">
        <v>72</v>
      </c>
      <c r="G488" s="11">
        <v>0.08</v>
      </c>
      <c r="H488" s="7">
        <f t="shared" si="22"/>
        <v>126.3315789473684</v>
      </c>
      <c r="I488" s="14" t="e">
        <f t="shared" si="21"/>
        <v>#REF!</v>
      </c>
      <c r="J488" s="16" t="e">
        <f t="shared" si="23"/>
        <v>#REF!</v>
      </c>
    </row>
    <row r="489" spans="1:10">
      <c r="A489" s="6" t="s">
        <v>95</v>
      </c>
      <c r="B489" s="5">
        <v>26.5</v>
      </c>
      <c r="C489" s="6">
        <v>2975</v>
      </c>
      <c r="D489" s="7">
        <f>'11'!C14</f>
        <v>356.33</v>
      </c>
      <c r="E489" s="7" t="e">
        <f>'11'!#REF!</f>
        <v>#REF!</v>
      </c>
      <c r="F489" s="6" t="s">
        <v>72</v>
      </c>
      <c r="G489" s="11">
        <v>0.08</v>
      </c>
      <c r="H489" s="7">
        <f t="shared" si="22"/>
        <v>129.3567731092437</v>
      </c>
      <c r="I489" s="14" t="e">
        <f t="shared" si="21"/>
        <v>#REF!</v>
      </c>
      <c r="J489" s="16" t="e">
        <f t="shared" si="23"/>
        <v>#REF!</v>
      </c>
    </row>
    <row r="490" spans="1:10">
      <c r="A490" s="6" t="s">
        <v>95</v>
      </c>
      <c r="B490" s="5">
        <v>28</v>
      </c>
      <c r="C490" s="6">
        <v>3395</v>
      </c>
      <c r="D490" s="7">
        <f>'11'!C15</f>
        <v>405.41</v>
      </c>
      <c r="E490" s="7" t="e">
        <f>'11'!#REF!</f>
        <v>#REF!</v>
      </c>
      <c r="F490" s="6" t="s">
        <v>72</v>
      </c>
      <c r="G490" s="11">
        <v>0.08</v>
      </c>
      <c r="H490" s="7">
        <f t="shared" si="22"/>
        <v>128.96695139911637</v>
      </c>
      <c r="I490" s="14" t="e">
        <f t="shared" si="21"/>
        <v>#REF!</v>
      </c>
      <c r="J490" s="16" t="e">
        <f t="shared" si="23"/>
        <v>#REF!</v>
      </c>
    </row>
    <row r="491" spans="1:10">
      <c r="A491" s="6" t="s">
        <v>95</v>
      </c>
      <c r="B491" s="5">
        <v>30</v>
      </c>
      <c r="C491" s="6">
        <v>3890</v>
      </c>
      <c r="D491" s="7">
        <f>'11'!C16</f>
        <v>454.32</v>
      </c>
      <c r="E491" s="7" t="e">
        <f>'11'!#REF!</f>
        <v>#REF!</v>
      </c>
      <c r="F491" s="6" t="s">
        <v>72</v>
      </c>
      <c r="G491" s="11">
        <v>0.08</v>
      </c>
      <c r="H491" s="7">
        <f t="shared" si="22"/>
        <v>126.13511568123396</v>
      </c>
      <c r="I491" s="14" t="e">
        <f t="shared" si="21"/>
        <v>#REF!</v>
      </c>
      <c r="J491" s="16" t="e">
        <f t="shared" si="23"/>
        <v>#REF!</v>
      </c>
    </row>
    <row r="492" spans="1:10">
      <c r="A492" s="6" t="s">
        <v>95</v>
      </c>
      <c r="B492" s="5">
        <v>32.5</v>
      </c>
      <c r="C492" s="6">
        <v>4445</v>
      </c>
      <c r="D492" s="7">
        <f>'11'!C17</f>
        <v>505.06</v>
      </c>
      <c r="E492" s="7" t="e">
        <f>'11'!#REF!</f>
        <v>#REF!</v>
      </c>
      <c r="F492" s="6" t="s">
        <v>72</v>
      </c>
      <c r="G492" s="11">
        <v>0.08</v>
      </c>
      <c r="H492" s="7">
        <f t="shared" si="22"/>
        <v>122.71424071991004</v>
      </c>
      <c r="I492" s="14" t="e">
        <f t="shared" si="21"/>
        <v>#REF!</v>
      </c>
      <c r="J492" s="16" t="e">
        <f t="shared" si="23"/>
        <v>#REF!</v>
      </c>
    </row>
    <row r="493" spans="1:10">
      <c r="A493" s="6" t="s">
        <v>95</v>
      </c>
      <c r="B493" s="5">
        <v>35.5</v>
      </c>
      <c r="C493" s="6">
        <v>5290</v>
      </c>
      <c r="D493" s="7">
        <f>'11'!C18</f>
        <v>599.16999999999996</v>
      </c>
      <c r="E493" s="7" t="e">
        <f>'11'!#REF!</f>
        <v>#REF!</v>
      </c>
      <c r="F493" s="6" t="s">
        <v>72</v>
      </c>
      <c r="G493" s="11">
        <v>0.08</v>
      </c>
      <c r="H493" s="7">
        <f t="shared" si="22"/>
        <v>122.32582230623819</v>
      </c>
      <c r="I493" s="14" t="e">
        <f t="shared" si="21"/>
        <v>#REF!</v>
      </c>
      <c r="J493" s="16" t="e">
        <f t="shared" si="23"/>
        <v>#REF!</v>
      </c>
    </row>
    <row r="494" spans="1:10">
      <c r="A494" s="6" t="s">
        <v>95</v>
      </c>
      <c r="B494" s="5">
        <v>36.5</v>
      </c>
      <c r="C494" s="6">
        <v>5895</v>
      </c>
      <c r="D494" s="7">
        <f>'11'!C19</f>
        <v>667.05</v>
      </c>
      <c r="E494" s="7" t="e">
        <f>'11'!#REF!</f>
        <v>#REF!</v>
      </c>
      <c r="F494" s="6" t="s">
        <v>72</v>
      </c>
      <c r="G494" s="11">
        <v>0.08</v>
      </c>
      <c r="H494" s="7">
        <f t="shared" si="22"/>
        <v>122.20763358778626</v>
      </c>
      <c r="I494" s="14" t="e">
        <f t="shared" si="21"/>
        <v>#REF!</v>
      </c>
      <c r="J494" s="16" t="e">
        <f t="shared" si="23"/>
        <v>#REF!</v>
      </c>
    </row>
    <row r="495" spans="1:10">
      <c r="A495" s="6" t="s">
        <v>95</v>
      </c>
      <c r="B495" s="5">
        <v>39</v>
      </c>
      <c r="C495" s="6">
        <v>6530</v>
      </c>
      <c r="D495" s="7">
        <f>'11'!C20</f>
        <v>744.13</v>
      </c>
      <c r="E495" s="7" t="e">
        <f>'11'!#REF!</f>
        <v>#REF!</v>
      </c>
      <c r="F495" s="6" t="s">
        <v>72</v>
      </c>
      <c r="G495" s="11">
        <v>0.08</v>
      </c>
      <c r="H495" s="7">
        <f t="shared" si="22"/>
        <v>123.07203675344564</v>
      </c>
      <c r="I495" s="14" t="e">
        <f t="shared" si="21"/>
        <v>#REF!</v>
      </c>
      <c r="J495" s="16" t="e">
        <f t="shared" si="23"/>
        <v>#REF!</v>
      </c>
    </row>
    <row r="496" spans="1:10">
      <c r="A496" s="6" t="s">
        <v>95</v>
      </c>
      <c r="B496" s="5">
        <v>41</v>
      </c>
      <c r="C496" s="6">
        <v>7265</v>
      </c>
      <c r="D496" s="7">
        <f>'11'!C21</f>
        <v>828.79</v>
      </c>
      <c r="E496" s="7" t="e">
        <f>'11'!#REF!</f>
        <v>#REF!</v>
      </c>
      <c r="F496" s="6" t="s">
        <v>72</v>
      </c>
      <c r="G496" s="11">
        <v>0.08</v>
      </c>
      <c r="H496" s="7">
        <f t="shared" si="22"/>
        <v>123.20622161046111</v>
      </c>
      <c r="I496" s="14" t="e">
        <f t="shared" si="21"/>
        <v>#REF!</v>
      </c>
      <c r="J496" s="16" t="e">
        <f t="shared" si="23"/>
        <v>#REF!</v>
      </c>
    </row>
    <row r="497" spans="1:10">
      <c r="A497" s="6" t="s">
        <v>95</v>
      </c>
      <c r="B497" s="5">
        <v>42</v>
      </c>
      <c r="C497" s="6">
        <v>7965</v>
      </c>
      <c r="D497" s="7">
        <f>'11'!C22</f>
        <v>873.84</v>
      </c>
      <c r="E497" s="7" t="e">
        <f>'11'!#REF!</f>
        <v>#REF!</v>
      </c>
      <c r="F497" s="6" t="s">
        <v>72</v>
      </c>
      <c r="G497" s="11">
        <v>0.08</v>
      </c>
      <c r="H497" s="7">
        <f t="shared" si="22"/>
        <v>118.48677966101697</v>
      </c>
      <c r="I497" s="14" t="e">
        <f t="shared" si="21"/>
        <v>#REF!</v>
      </c>
      <c r="J497" s="16" t="e">
        <f t="shared" si="23"/>
        <v>#REF!</v>
      </c>
    </row>
    <row r="498" spans="1:10">
      <c r="A498" s="6" t="s">
        <v>95</v>
      </c>
      <c r="B498" s="5">
        <v>45.5</v>
      </c>
      <c r="C498" s="6">
        <v>9045</v>
      </c>
      <c r="D498" s="7">
        <f>'11'!C23</f>
        <v>985.8</v>
      </c>
      <c r="E498" s="7" t="e">
        <f>'11'!#REF!</f>
        <v>#REF!</v>
      </c>
      <c r="F498" s="6" t="s">
        <v>72</v>
      </c>
      <c r="G498" s="11">
        <v>0.08</v>
      </c>
      <c r="H498" s="7">
        <f t="shared" si="22"/>
        <v>117.70746268656717</v>
      </c>
      <c r="I498" s="14" t="e">
        <f t="shared" si="21"/>
        <v>#REF!</v>
      </c>
      <c r="J498" s="16" t="e">
        <f t="shared" si="23"/>
        <v>#REF!</v>
      </c>
    </row>
    <row r="499" spans="1:10">
      <c r="A499" s="6" t="s">
        <v>95</v>
      </c>
      <c r="B499" s="5">
        <v>49</v>
      </c>
      <c r="C499" s="6">
        <v>10600</v>
      </c>
      <c r="D499" s="7">
        <f>'11'!C24</f>
        <v>1157.8399999999999</v>
      </c>
      <c r="E499" s="7" t="e">
        <f>'11'!#REF!</f>
        <v>#REF!</v>
      </c>
      <c r="F499" s="6" t="s">
        <v>72</v>
      </c>
      <c r="G499" s="11">
        <v>0.08</v>
      </c>
      <c r="H499" s="7">
        <f t="shared" si="22"/>
        <v>117.9686037735849</v>
      </c>
      <c r="I499" s="14" t="e">
        <f t="shared" si="21"/>
        <v>#REF!</v>
      </c>
      <c r="J499" s="16" t="e">
        <f t="shared" si="23"/>
        <v>#REF!</v>
      </c>
    </row>
    <row r="500" spans="1:10">
      <c r="A500" s="6" t="s">
        <v>95</v>
      </c>
      <c r="B500" s="5">
        <v>52</v>
      </c>
      <c r="C500" s="6">
        <v>11850</v>
      </c>
      <c r="D500" s="7">
        <f>'11'!C25</f>
        <v>1285.6400000000001</v>
      </c>
      <c r="E500" s="7" t="e">
        <f>'11'!#REF!</f>
        <v>#REF!</v>
      </c>
      <c r="F500" s="6" t="s">
        <v>72</v>
      </c>
      <c r="G500" s="11">
        <v>0.08</v>
      </c>
      <c r="H500" s="7">
        <f t="shared" si="22"/>
        <v>117.17225316455696</v>
      </c>
      <c r="I500" s="14" t="e">
        <f t="shared" si="21"/>
        <v>#REF!</v>
      </c>
      <c r="J500" s="16" t="e">
        <f t="shared" si="23"/>
        <v>#REF!</v>
      </c>
    </row>
    <row r="501" spans="1:10">
      <c r="A501" s="6" t="s">
        <v>95</v>
      </c>
      <c r="B501" s="5">
        <v>57</v>
      </c>
      <c r="C501" s="6">
        <v>13900</v>
      </c>
      <c r="D501" s="7">
        <f>'11'!C26</f>
        <v>1501.92</v>
      </c>
      <c r="E501" s="7" t="e">
        <f>'11'!#REF!</f>
        <v>#REF!</v>
      </c>
      <c r="F501" s="6" t="s">
        <v>72</v>
      </c>
      <c r="G501" s="11">
        <v>0.08</v>
      </c>
      <c r="H501" s="7">
        <f t="shared" si="22"/>
        <v>116.69594244604318</v>
      </c>
      <c r="I501" s="14" t="e">
        <f t="shared" si="21"/>
        <v>#REF!</v>
      </c>
      <c r="J501" s="16" t="e">
        <f t="shared" si="23"/>
        <v>#REF!</v>
      </c>
    </row>
    <row r="502" spans="1:10">
      <c r="A502" s="6" t="s">
        <v>95</v>
      </c>
      <c r="B502" s="5">
        <v>60.5</v>
      </c>
      <c r="C502" s="6">
        <v>15240</v>
      </c>
      <c r="D502" s="7">
        <f>'11'!C27</f>
        <v>1643.91</v>
      </c>
      <c r="E502" s="7" t="e">
        <f>'11'!#REF!</f>
        <v>#REF!</v>
      </c>
      <c r="F502" s="6" t="s">
        <v>72</v>
      </c>
      <c r="G502" s="11">
        <v>0.08</v>
      </c>
      <c r="H502" s="7">
        <f t="shared" si="22"/>
        <v>116.49755905511813</v>
      </c>
      <c r="I502" s="14" t="e">
        <f t="shared" si="21"/>
        <v>#REF!</v>
      </c>
      <c r="J502" s="16" t="e">
        <f t="shared" si="23"/>
        <v>#REF!</v>
      </c>
    </row>
    <row r="503" spans="1:10">
      <c r="A503" s="6" t="s">
        <v>95</v>
      </c>
      <c r="B503" s="5">
        <v>61.5</v>
      </c>
      <c r="C503" s="6">
        <v>16250</v>
      </c>
      <c r="D503" s="7">
        <f>'11'!C28</f>
        <v>1747.69</v>
      </c>
      <c r="E503" s="7" t="e">
        <f>'11'!#REF!</f>
        <v>#REF!</v>
      </c>
      <c r="F503" s="6" t="s">
        <v>72</v>
      </c>
      <c r="G503" s="11">
        <v>0.08</v>
      </c>
      <c r="H503" s="7">
        <f t="shared" si="22"/>
        <v>116.15416615384618</v>
      </c>
      <c r="I503" s="14" t="e">
        <f t="shared" si="21"/>
        <v>#REF!</v>
      </c>
      <c r="J503" s="16" t="e">
        <f t="shared" si="23"/>
        <v>#REF!</v>
      </c>
    </row>
    <row r="504" spans="1:10">
      <c r="A504" s="6" t="s">
        <v>95</v>
      </c>
      <c r="B504" s="5">
        <v>64</v>
      </c>
      <c r="C504" s="6">
        <v>17148</v>
      </c>
      <c r="D504" s="7">
        <f>'11'!C29</f>
        <v>1843.27</v>
      </c>
      <c r="E504" s="7" t="e">
        <f>'11'!#REF!</f>
        <v>#REF!</v>
      </c>
      <c r="F504" s="6" t="s">
        <v>72</v>
      </c>
      <c r="G504" s="11">
        <v>0.08</v>
      </c>
      <c r="H504" s="7">
        <f t="shared" si="22"/>
        <v>116.09118264520644</v>
      </c>
      <c r="I504" s="14" t="e">
        <f t="shared" si="21"/>
        <v>#REF!</v>
      </c>
      <c r="J504" s="16" t="e">
        <f t="shared" si="23"/>
        <v>#REF!</v>
      </c>
    </row>
    <row r="505" spans="1:10">
      <c r="A505" s="6" t="s">
        <v>95</v>
      </c>
      <c r="B505" s="5">
        <v>68</v>
      </c>
      <c r="C505" s="6">
        <v>18775</v>
      </c>
      <c r="D505" s="7" t="e">
        <f>'11'!#REF!</f>
        <v>#REF!</v>
      </c>
      <c r="E505" s="7" t="e">
        <f>'11'!#REF!</f>
        <v>#REF!</v>
      </c>
      <c r="F505" s="6" t="s">
        <v>72</v>
      </c>
      <c r="G505" s="11">
        <v>0.08</v>
      </c>
      <c r="H505" s="7" t="e">
        <f t="shared" si="22"/>
        <v>#REF!</v>
      </c>
      <c r="I505" s="14" t="e">
        <f t="shared" si="21"/>
        <v>#REF!</v>
      </c>
      <c r="J505" s="16" t="e">
        <f t="shared" si="23"/>
        <v>#REF!</v>
      </c>
    </row>
    <row r="506" spans="1:10">
      <c r="A506" s="6" t="s">
        <v>95</v>
      </c>
      <c r="B506" s="5">
        <v>72</v>
      </c>
      <c r="C506" s="6">
        <v>21125</v>
      </c>
      <c r="D506" s="7" t="e">
        <f>'11'!#REF!</f>
        <v>#REF!</v>
      </c>
      <c r="E506" s="7" t="e">
        <f>'11'!#REF!</f>
        <v>#REF!</v>
      </c>
      <c r="F506" s="6" t="s">
        <v>72</v>
      </c>
      <c r="G506" s="11">
        <v>0.08</v>
      </c>
      <c r="H506" s="7" t="e">
        <f t="shared" si="22"/>
        <v>#REF!</v>
      </c>
      <c r="I506" s="14" t="e">
        <f t="shared" si="21"/>
        <v>#REF!</v>
      </c>
      <c r="J506" s="16" t="e">
        <f t="shared" si="23"/>
        <v>#REF!</v>
      </c>
    </row>
    <row r="507" spans="1:10">
      <c r="A507" s="6" t="s">
        <v>96</v>
      </c>
      <c r="B507" s="5">
        <v>39</v>
      </c>
      <c r="C507" s="6">
        <v>6714</v>
      </c>
      <c r="D507" s="7">
        <f>'11'!C38</f>
        <v>725.46</v>
      </c>
      <c r="E507" s="7"/>
      <c r="F507" s="6" t="s">
        <v>72</v>
      </c>
      <c r="G507" s="11">
        <v>0.1</v>
      </c>
      <c r="H507" s="7">
        <f t="shared" si="22"/>
        <v>118.85701519213585</v>
      </c>
      <c r="I507" s="14">
        <f t="shared" si="21"/>
        <v>0</v>
      </c>
      <c r="J507" s="16">
        <f t="shared" si="23"/>
        <v>0</v>
      </c>
    </row>
    <row r="508" spans="1:10">
      <c r="A508" s="6" t="s">
        <v>96</v>
      </c>
      <c r="B508" s="5">
        <v>45.5</v>
      </c>
      <c r="C508" s="6">
        <v>9126.94</v>
      </c>
      <c r="D508" s="7">
        <f>'11'!C39</f>
        <v>854.08</v>
      </c>
      <c r="E508" s="7"/>
      <c r="F508" s="6" t="s">
        <v>72</v>
      </c>
      <c r="G508" s="11">
        <v>0.1</v>
      </c>
      <c r="H508" s="7">
        <f t="shared" si="22"/>
        <v>102.93570462827631</v>
      </c>
      <c r="I508" s="14">
        <f t="shared" si="21"/>
        <v>0</v>
      </c>
      <c r="J508" s="16">
        <f t="shared" si="23"/>
        <v>0</v>
      </c>
    </row>
    <row r="509" spans="1:10">
      <c r="A509" s="6" t="s">
        <v>96</v>
      </c>
      <c r="B509" s="5">
        <v>52</v>
      </c>
      <c r="C509" s="6">
        <v>12174.960499999999</v>
      </c>
      <c r="D509" s="7">
        <f>'11'!C40</f>
        <v>967.28</v>
      </c>
      <c r="E509" s="7"/>
      <c r="F509" s="6" t="s">
        <v>72</v>
      </c>
      <c r="G509" s="11">
        <v>0.1</v>
      </c>
      <c r="H509" s="7">
        <f t="shared" si="22"/>
        <v>87.393137743650172</v>
      </c>
      <c r="I509" s="14">
        <f t="shared" si="21"/>
        <v>0</v>
      </c>
      <c r="J509" s="16">
        <f t="shared" si="23"/>
        <v>0</v>
      </c>
    </row>
    <row r="510" spans="1:10">
      <c r="A510" s="6" t="s">
        <v>97</v>
      </c>
      <c r="B510" s="5">
        <v>45.5</v>
      </c>
      <c r="C510" s="6">
        <v>9126.94</v>
      </c>
      <c r="D510" s="7" t="e">
        <f>'11'!#REF!</f>
        <v>#REF!</v>
      </c>
      <c r="E510" s="7"/>
      <c r="F510" s="6" t="s">
        <v>72</v>
      </c>
      <c r="G510" s="11">
        <v>0.1</v>
      </c>
      <c r="H510" s="7" t="e">
        <f t="shared" si="22"/>
        <v>#REF!</v>
      </c>
      <c r="I510" s="14" t="e">
        <f t="shared" si="21"/>
        <v>#REF!</v>
      </c>
      <c r="J510" s="16" t="e">
        <f t="shared" si="23"/>
        <v>#REF!</v>
      </c>
    </row>
    <row r="511" spans="1:10">
      <c r="A511" s="6" t="s">
        <v>98</v>
      </c>
      <c r="B511" s="5">
        <v>5.0999999999999996</v>
      </c>
      <c r="C511" s="6">
        <v>104</v>
      </c>
      <c r="D511" s="7">
        <f>'12'!C6</f>
        <v>34.53</v>
      </c>
      <c r="E511" s="7" t="e">
        <f>'12'!#REF!</f>
        <v>#REF!</v>
      </c>
      <c r="F511" s="6" t="s">
        <v>72</v>
      </c>
      <c r="G511" s="11">
        <v>0.15</v>
      </c>
      <c r="H511" s="7">
        <f t="shared" si="22"/>
        <v>381.82211538461536</v>
      </c>
      <c r="I511" s="14" t="e">
        <f t="shared" si="21"/>
        <v>#REF!</v>
      </c>
      <c r="J511" s="16" t="e">
        <f t="shared" si="23"/>
        <v>#REF!</v>
      </c>
    </row>
    <row r="512" spans="1:10">
      <c r="A512" s="6" t="s">
        <v>98</v>
      </c>
      <c r="B512" s="5">
        <v>5.5</v>
      </c>
      <c r="C512" s="6">
        <v>127</v>
      </c>
      <c r="D512" s="7">
        <f>'12'!C7</f>
        <v>36.380000000000003</v>
      </c>
      <c r="E512" s="7" t="e">
        <f>'12'!#REF!</f>
        <v>#REF!</v>
      </c>
      <c r="F512" s="6" t="s">
        <v>72</v>
      </c>
      <c r="G512" s="11">
        <v>0.15</v>
      </c>
      <c r="H512" s="7">
        <f t="shared" si="22"/>
        <v>329.42519685039366</v>
      </c>
      <c r="I512" s="14" t="e">
        <f t="shared" si="21"/>
        <v>#REF!</v>
      </c>
      <c r="J512" s="16" t="e">
        <f t="shared" si="23"/>
        <v>#REF!</v>
      </c>
    </row>
    <row r="513" spans="1:10">
      <c r="A513" s="6" t="s">
        <v>98</v>
      </c>
      <c r="B513" s="5">
        <v>6.7</v>
      </c>
      <c r="C513" s="6">
        <v>190</v>
      </c>
      <c r="D513" s="7">
        <f>'12'!C8</f>
        <v>45.62</v>
      </c>
      <c r="E513" s="7" t="e">
        <f>'12'!#REF!</f>
        <v>#REF!</v>
      </c>
      <c r="F513" s="6" t="s">
        <v>72</v>
      </c>
      <c r="G513" s="11">
        <v>0.15</v>
      </c>
      <c r="H513" s="7">
        <f t="shared" si="22"/>
        <v>276.12105263157895</v>
      </c>
      <c r="I513" s="14" t="e">
        <f t="shared" si="21"/>
        <v>#REF!</v>
      </c>
      <c r="J513" s="16" t="e">
        <f t="shared" si="23"/>
        <v>#REF!</v>
      </c>
    </row>
    <row r="514" spans="1:10">
      <c r="A514" s="6" t="s">
        <v>98</v>
      </c>
      <c r="B514" s="5">
        <v>8</v>
      </c>
      <c r="C514" s="6">
        <v>272.5</v>
      </c>
      <c r="D514" s="7">
        <f>'12'!C9</f>
        <v>56.92</v>
      </c>
      <c r="E514" s="7" t="e">
        <f>'12'!#REF!</f>
        <v>#REF!</v>
      </c>
      <c r="F514" s="6" t="s">
        <v>72</v>
      </c>
      <c r="G514" s="11">
        <v>0.15</v>
      </c>
      <c r="H514" s="7">
        <f t="shared" si="22"/>
        <v>240.21284403669725</v>
      </c>
      <c r="I514" s="14" t="e">
        <f t="shared" si="21"/>
        <v>#REF!</v>
      </c>
      <c r="J514" s="16" t="e">
        <f t="shared" si="23"/>
        <v>#REF!</v>
      </c>
    </row>
    <row r="515" spans="1:10">
      <c r="A515" s="6" t="s">
        <v>98</v>
      </c>
      <c r="B515" s="5">
        <v>8.8000000000000007</v>
      </c>
      <c r="C515" s="6">
        <v>327.5</v>
      </c>
      <c r="D515" s="7">
        <f>'12'!C10</f>
        <v>65.41</v>
      </c>
      <c r="E515" s="7" t="e">
        <f>'12'!#REF!</f>
        <v>#REF!</v>
      </c>
      <c r="F515" s="6" t="s">
        <v>72</v>
      </c>
      <c r="G515" s="11">
        <v>0.15</v>
      </c>
      <c r="H515" s="7">
        <f t="shared" si="22"/>
        <v>229.68396946564883</v>
      </c>
      <c r="I515" s="14" t="e">
        <f t="shared" ref="I515:I578" si="24">IF(OR(D515=0,E515=0),,E515/(D515*(1+G515))-1)</f>
        <v>#REF!</v>
      </c>
      <c r="J515" s="16" t="e">
        <f t="shared" si="23"/>
        <v>#REF!</v>
      </c>
    </row>
    <row r="516" spans="1:10">
      <c r="A516" s="6" t="s">
        <v>98</v>
      </c>
      <c r="B516" s="5">
        <v>9.6999999999999993</v>
      </c>
      <c r="C516" s="6">
        <v>388</v>
      </c>
      <c r="D516" s="7">
        <f>'12'!C11</f>
        <v>68.25</v>
      </c>
      <c r="E516" s="7" t="e">
        <f>'12'!#REF!</f>
        <v>#REF!</v>
      </c>
      <c r="F516" s="6" t="s">
        <v>72</v>
      </c>
      <c r="G516" s="11">
        <v>0.15</v>
      </c>
      <c r="H516" s="7">
        <f t="shared" ref="H516:H579" si="25">D516*(1+G516)/C516*1000</f>
        <v>202.28737113402062</v>
      </c>
      <c r="I516" s="14" t="e">
        <f t="shared" si="24"/>
        <v>#REF!</v>
      </c>
      <c r="J516" s="16" t="e">
        <f t="shared" ref="J516:J579" si="26">IF(OR(D516=0,E516=0),,1.43/(I516+1)-1)</f>
        <v>#REF!</v>
      </c>
    </row>
    <row r="517" spans="1:10">
      <c r="A517" s="6" t="s">
        <v>98</v>
      </c>
      <c r="B517" s="5">
        <v>11</v>
      </c>
      <c r="C517" s="6">
        <v>491.5</v>
      </c>
      <c r="D517" s="7">
        <f>'12'!C12</f>
        <v>80.650000000000006</v>
      </c>
      <c r="E517" s="7" t="e">
        <f>'12'!#REF!</f>
        <v>#REF!</v>
      </c>
      <c r="F517" s="6" t="s">
        <v>72</v>
      </c>
      <c r="G517" s="11">
        <v>0.15</v>
      </c>
      <c r="H517" s="7">
        <f t="shared" si="25"/>
        <v>188.7029501525941</v>
      </c>
      <c r="I517" s="14" t="e">
        <f t="shared" si="24"/>
        <v>#REF!</v>
      </c>
      <c r="J517" s="16" t="e">
        <f t="shared" si="26"/>
        <v>#REF!</v>
      </c>
    </row>
    <row r="518" spans="1:10">
      <c r="A518" s="6" t="s">
        <v>98</v>
      </c>
      <c r="B518" s="5">
        <v>12</v>
      </c>
      <c r="C518" s="6">
        <v>568</v>
      </c>
      <c r="D518" s="7">
        <f>'12'!C13</f>
        <v>90.54</v>
      </c>
      <c r="E518" s="7" t="e">
        <f>'12'!#REF!</f>
        <v>#REF!</v>
      </c>
      <c r="F518" s="6" t="s">
        <v>72</v>
      </c>
      <c r="G518" s="11">
        <v>0.15</v>
      </c>
      <c r="H518" s="7">
        <f t="shared" si="25"/>
        <v>183.31161971830983</v>
      </c>
      <c r="I518" s="14" t="e">
        <f t="shared" si="24"/>
        <v>#REF!</v>
      </c>
      <c r="J518" s="16" t="e">
        <f t="shared" si="26"/>
        <v>#REF!</v>
      </c>
    </row>
    <row r="519" spans="1:10">
      <c r="A519" s="6" t="s">
        <v>98</v>
      </c>
      <c r="B519" s="5">
        <v>12.5</v>
      </c>
      <c r="C519" s="6">
        <v>650.5</v>
      </c>
      <c r="D519" s="7">
        <f>'12'!C14</f>
        <v>97.98</v>
      </c>
      <c r="E519" s="7" t="e">
        <f>'12'!#REF!</f>
        <v>#REF!</v>
      </c>
      <c r="F519" s="6" t="s">
        <v>72</v>
      </c>
      <c r="G519" s="11">
        <v>0.15</v>
      </c>
      <c r="H519" s="7">
        <f t="shared" si="25"/>
        <v>173.21598770176786</v>
      </c>
      <c r="I519" s="14" t="e">
        <f t="shared" si="24"/>
        <v>#REF!</v>
      </c>
      <c r="J519" s="16" t="e">
        <f t="shared" si="26"/>
        <v>#REF!</v>
      </c>
    </row>
    <row r="520" spans="1:10">
      <c r="A520" s="6" t="s">
        <v>98</v>
      </c>
      <c r="B520" s="5">
        <v>14</v>
      </c>
      <c r="C520" s="6">
        <v>792</v>
      </c>
      <c r="D520" s="7">
        <f>'12'!C15</f>
        <v>108.11</v>
      </c>
      <c r="E520" s="7" t="e">
        <f>'12'!#REF!</f>
        <v>#REF!</v>
      </c>
      <c r="F520" s="6" t="s">
        <v>72</v>
      </c>
      <c r="G520" s="11">
        <v>0.15</v>
      </c>
      <c r="H520" s="7">
        <f t="shared" si="25"/>
        <v>156.97790404040404</v>
      </c>
      <c r="I520" s="14" t="e">
        <f t="shared" si="24"/>
        <v>#REF!</v>
      </c>
      <c r="J520" s="16" t="e">
        <f t="shared" si="26"/>
        <v>#REF!</v>
      </c>
    </row>
    <row r="521" spans="1:10">
      <c r="A521" s="6" t="s">
        <v>98</v>
      </c>
      <c r="B521" s="5">
        <v>15</v>
      </c>
      <c r="C521" s="6">
        <v>921.5</v>
      </c>
      <c r="D521" s="7">
        <f>'12'!C16</f>
        <v>125.59</v>
      </c>
      <c r="E521" s="7" t="e">
        <f>'12'!#REF!</f>
        <v>#REF!</v>
      </c>
      <c r="F521" s="6" t="s">
        <v>72</v>
      </c>
      <c r="G521" s="11">
        <v>0.15</v>
      </c>
      <c r="H521" s="7">
        <f t="shared" si="25"/>
        <v>156.73195876288659</v>
      </c>
      <c r="I521" s="14" t="e">
        <f t="shared" si="24"/>
        <v>#REF!</v>
      </c>
      <c r="J521" s="16" t="e">
        <f t="shared" si="26"/>
        <v>#REF!</v>
      </c>
    </row>
    <row r="522" spans="1:10">
      <c r="A522" s="6" t="s">
        <v>98</v>
      </c>
      <c r="B522" s="5">
        <v>16.5</v>
      </c>
      <c r="C522" s="6">
        <v>1115</v>
      </c>
      <c r="D522" s="7">
        <f>'12'!C17</f>
        <v>143.19999999999999</v>
      </c>
      <c r="E522" s="7" t="e">
        <f>'12'!#REF!</f>
        <v>#REF!</v>
      </c>
      <c r="F522" s="6" t="s">
        <v>72</v>
      </c>
      <c r="G522" s="11">
        <v>0.15</v>
      </c>
      <c r="H522" s="7">
        <f t="shared" si="25"/>
        <v>147.69506726457396</v>
      </c>
      <c r="I522" s="14" t="e">
        <f t="shared" si="24"/>
        <v>#REF!</v>
      </c>
      <c r="J522" s="16" t="e">
        <f t="shared" si="26"/>
        <v>#REF!</v>
      </c>
    </row>
    <row r="523" spans="1:10">
      <c r="A523" s="6" t="s">
        <v>98</v>
      </c>
      <c r="B523" s="5">
        <v>18</v>
      </c>
      <c r="C523" s="6">
        <v>1320</v>
      </c>
      <c r="D523" s="7">
        <f>'12'!C18</f>
        <v>166.51</v>
      </c>
      <c r="E523" s="7" t="e">
        <f>'12'!#REF!</f>
        <v>#REF!</v>
      </c>
      <c r="F523" s="6" t="s">
        <v>72</v>
      </c>
      <c r="G523" s="11">
        <v>0.15</v>
      </c>
      <c r="H523" s="7">
        <f t="shared" si="25"/>
        <v>145.0655303030303</v>
      </c>
      <c r="I523" s="14" t="e">
        <f t="shared" si="24"/>
        <v>#REF!</v>
      </c>
      <c r="J523" s="16" t="e">
        <f t="shared" si="26"/>
        <v>#REF!</v>
      </c>
    </row>
    <row r="524" spans="1:10">
      <c r="A524" s="6" t="s">
        <v>98</v>
      </c>
      <c r="B524" s="5">
        <v>19</v>
      </c>
      <c r="C524" s="6">
        <v>1520</v>
      </c>
      <c r="D524" s="7">
        <f>'12'!C19</f>
        <v>185.55</v>
      </c>
      <c r="E524" s="7" t="e">
        <f>'12'!#REF!</f>
        <v>#REF!</v>
      </c>
      <c r="F524" s="6" t="s">
        <v>72</v>
      </c>
      <c r="G524" s="11">
        <v>0.15</v>
      </c>
      <c r="H524" s="7">
        <f t="shared" si="25"/>
        <v>140.38322368421052</v>
      </c>
      <c r="I524" s="14" t="e">
        <f t="shared" si="24"/>
        <v>#REF!</v>
      </c>
      <c r="J524" s="16" t="e">
        <f t="shared" si="26"/>
        <v>#REF!</v>
      </c>
    </row>
    <row r="525" spans="1:10">
      <c r="A525" s="6" t="s">
        <v>98</v>
      </c>
      <c r="B525" s="5">
        <v>20.5</v>
      </c>
      <c r="C525" s="6">
        <v>1765</v>
      </c>
      <c r="D525" s="7">
        <f>'12'!C20</f>
        <v>208.79</v>
      </c>
      <c r="E525" s="7" t="e">
        <f>'12'!#REF!</f>
        <v>#REF!</v>
      </c>
      <c r="F525" s="6" t="s">
        <v>72</v>
      </c>
      <c r="G525" s="11">
        <v>0.15</v>
      </c>
      <c r="H525" s="7">
        <f t="shared" si="25"/>
        <v>136.03881019830027</v>
      </c>
      <c r="I525" s="14" t="e">
        <f t="shared" si="24"/>
        <v>#REF!</v>
      </c>
      <c r="J525" s="16" t="e">
        <f t="shared" si="26"/>
        <v>#REF!</v>
      </c>
    </row>
    <row r="526" spans="1:10">
      <c r="A526" s="6" t="s">
        <v>98</v>
      </c>
      <c r="B526" s="5">
        <v>22</v>
      </c>
      <c r="C526" s="6">
        <v>1990</v>
      </c>
      <c r="D526" s="7">
        <f>'12'!C21</f>
        <v>226.9</v>
      </c>
      <c r="E526" s="7" t="e">
        <f>'12'!#REF!</f>
        <v>#REF!</v>
      </c>
      <c r="F526" s="6" t="s">
        <v>72</v>
      </c>
      <c r="G526" s="11">
        <v>0.15</v>
      </c>
      <c r="H526" s="7">
        <f t="shared" si="25"/>
        <v>131.12311557788945</v>
      </c>
      <c r="I526" s="14" t="e">
        <f t="shared" si="24"/>
        <v>#REF!</v>
      </c>
      <c r="J526" s="16" t="e">
        <f t="shared" si="26"/>
        <v>#REF!</v>
      </c>
    </row>
    <row r="527" spans="1:10">
      <c r="A527" s="6" t="s">
        <v>98</v>
      </c>
      <c r="B527" s="5">
        <v>23</v>
      </c>
      <c r="C527" s="6">
        <v>2265</v>
      </c>
      <c r="D527" s="7">
        <f>'12'!C22</f>
        <v>255.46</v>
      </c>
      <c r="E527" s="7" t="e">
        <f>'12'!#REF!</f>
        <v>#REF!</v>
      </c>
      <c r="F527" s="6" t="s">
        <v>72</v>
      </c>
      <c r="G527" s="11">
        <v>0.15</v>
      </c>
      <c r="H527" s="7">
        <f t="shared" si="25"/>
        <v>129.7037527593819</v>
      </c>
      <c r="I527" s="14" t="e">
        <f t="shared" si="24"/>
        <v>#REF!</v>
      </c>
      <c r="J527" s="16" t="e">
        <f t="shared" si="26"/>
        <v>#REF!</v>
      </c>
    </row>
    <row r="528" spans="1:10">
      <c r="A528" s="6" t="s">
        <v>98</v>
      </c>
      <c r="B528" s="5">
        <v>25</v>
      </c>
      <c r="C528" s="6">
        <v>2560</v>
      </c>
      <c r="D528" s="7">
        <f>'12'!C23</f>
        <v>288.27999999999997</v>
      </c>
      <c r="E528" s="7" t="e">
        <f>'12'!#REF!</f>
        <v>#REF!</v>
      </c>
      <c r="F528" s="6" t="s">
        <v>72</v>
      </c>
      <c r="G528" s="11">
        <v>0.15</v>
      </c>
      <c r="H528" s="7">
        <f t="shared" si="25"/>
        <v>129.50078124999999</v>
      </c>
      <c r="I528" s="14" t="e">
        <f t="shared" si="24"/>
        <v>#REF!</v>
      </c>
      <c r="J528" s="16" t="e">
        <f t="shared" si="26"/>
        <v>#REF!</v>
      </c>
    </row>
    <row r="529" spans="1:10">
      <c r="A529" s="6" t="s">
        <v>98</v>
      </c>
      <c r="B529" s="5">
        <v>27</v>
      </c>
      <c r="C529" s="6">
        <v>3090</v>
      </c>
      <c r="D529" s="7">
        <f>'12'!C24</f>
        <v>347.62</v>
      </c>
      <c r="E529" s="7" t="e">
        <f>'12'!#REF!</f>
        <v>#REF!</v>
      </c>
      <c r="F529" s="6" t="s">
        <v>72</v>
      </c>
      <c r="G529" s="11">
        <v>0.15</v>
      </c>
      <c r="H529" s="7">
        <f t="shared" si="25"/>
        <v>129.37313915857604</v>
      </c>
      <c r="I529" s="14" t="e">
        <f t="shared" si="24"/>
        <v>#REF!</v>
      </c>
      <c r="J529" s="16" t="e">
        <f t="shared" si="26"/>
        <v>#REF!</v>
      </c>
    </row>
    <row r="530" spans="1:10">
      <c r="A530" s="6" t="s">
        <v>98</v>
      </c>
      <c r="B530" s="5">
        <v>29.5</v>
      </c>
      <c r="C530" s="6">
        <v>3705</v>
      </c>
      <c r="D530" s="7">
        <f>'12'!C25</f>
        <v>403.52</v>
      </c>
      <c r="E530" s="7" t="e">
        <f>'12'!#REF!</f>
        <v>#REF!</v>
      </c>
      <c r="F530" s="6" t="s">
        <v>72</v>
      </c>
      <c r="G530" s="11">
        <v>0.15</v>
      </c>
      <c r="H530" s="7">
        <f t="shared" si="25"/>
        <v>125.24912280701753</v>
      </c>
      <c r="I530" s="14" t="e">
        <f t="shared" si="24"/>
        <v>#REF!</v>
      </c>
      <c r="J530" s="16" t="e">
        <f t="shared" si="26"/>
        <v>#REF!</v>
      </c>
    </row>
    <row r="531" spans="1:10">
      <c r="A531" s="6" t="s">
        <v>98</v>
      </c>
      <c r="B531" s="5">
        <v>31</v>
      </c>
      <c r="C531" s="6">
        <v>4125</v>
      </c>
      <c r="D531" s="7">
        <f>'12'!C26</f>
        <v>447.59</v>
      </c>
      <c r="E531" s="7" t="e">
        <f>'12'!#REF!</f>
        <v>#REF!</v>
      </c>
      <c r="F531" s="6" t="s">
        <v>72</v>
      </c>
      <c r="G531" s="11">
        <v>0.15</v>
      </c>
      <c r="H531" s="7">
        <f t="shared" si="25"/>
        <v>124.78266666666666</v>
      </c>
      <c r="I531" s="14" t="e">
        <f t="shared" si="24"/>
        <v>#REF!</v>
      </c>
      <c r="J531" s="16" t="e">
        <f t="shared" si="26"/>
        <v>#REF!</v>
      </c>
    </row>
    <row r="532" spans="1:10">
      <c r="A532" s="6" t="s">
        <v>98</v>
      </c>
      <c r="B532" s="5">
        <v>33</v>
      </c>
      <c r="C532" s="6">
        <v>4565</v>
      </c>
      <c r="D532" s="7">
        <f>'12'!C27</f>
        <v>494.69</v>
      </c>
      <c r="E532" s="7" t="e">
        <f>'12'!#REF!</f>
        <v>#REF!</v>
      </c>
      <c r="F532" s="6" t="s">
        <v>72</v>
      </c>
      <c r="G532" s="11">
        <v>0.15</v>
      </c>
      <c r="H532" s="7">
        <f t="shared" si="25"/>
        <v>124.6207009857612</v>
      </c>
      <c r="I532" s="14" t="e">
        <f t="shared" si="24"/>
        <v>#REF!</v>
      </c>
      <c r="J532" s="16" t="e">
        <f t="shared" si="26"/>
        <v>#REF!</v>
      </c>
    </row>
    <row r="533" spans="1:10">
      <c r="A533" s="6" t="s">
        <v>98</v>
      </c>
      <c r="B533" s="5">
        <v>36</v>
      </c>
      <c r="C533" s="6">
        <v>5410</v>
      </c>
      <c r="D533" s="7">
        <f>'12'!C28</f>
        <v>585.52</v>
      </c>
      <c r="E533" s="7" t="e">
        <f>'12'!#REF!</f>
        <v>#REF!</v>
      </c>
      <c r="F533" s="6" t="s">
        <v>72</v>
      </c>
      <c r="G533" s="11">
        <v>0.15</v>
      </c>
      <c r="H533" s="7">
        <f t="shared" si="25"/>
        <v>124.46358595194084</v>
      </c>
      <c r="I533" s="14" t="e">
        <f t="shared" si="24"/>
        <v>#REF!</v>
      </c>
      <c r="J533" s="16" t="e">
        <f t="shared" si="26"/>
        <v>#REF!</v>
      </c>
    </row>
    <row r="534" spans="1:10">
      <c r="A534" s="6" t="s">
        <v>98</v>
      </c>
      <c r="B534" s="5">
        <v>38.5</v>
      </c>
      <c r="C534" s="6">
        <v>6190</v>
      </c>
      <c r="D534" s="7">
        <f>'12'!C29</f>
        <v>667.3</v>
      </c>
      <c r="E534" s="7" t="e">
        <f>'12'!#REF!</f>
        <v>#REF!</v>
      </c>
      <c r="F534" s="6" t="s">
        <v>72</v>
      </c>
      <c r="G534" s="11">
        <v>0.15</v>
      </c>
      <c r="H534" s="7">
        <f t="shared" si="25"/>
        <v>123.97334410339255</v>
      </c>
      <c r="I534" s="14" t="e">
        <f t="shared" si="24"/>
        <v>#REF!</v>
      </c>
      <c r="J534" s="16" t="e">
        <f t="shared" si="26"/>
        <v>#REF!</v>
      </c>
    </row>
    <row r="535" spans="1:10">
      <c r="A535" s="6" t="s">
        <v>98</v>
      </c>
      <c r="B535" s="5">
        <v>41</v>
      </c>
      <c r="C535" s="6">
        <v>7050</v>
      </c>
      <c r="D535" s="7">
        <f>'12'!C30</f>
        <v>771.97</v>
      </c>
      <c r="E535" s="7" t="e">
        <f>'12'!#REF!</f>
        <v>#REF!</v>
      </c>
      <c r="F535" s="6" t="s">
        <v>72</v>
      </c>
      <c r="G535" s="11">
        <v>0.15</v>
      </c>
      <c r="H535" s="7">
        <f t="shared" si="25"/>
        <v>125.92418439716313</v>
      </c>
      <c r="I535" s="14" t="e">
        <f t="shared" si="24"/>
        <v>#REF!</v>
      </c>
      <c r="J535" s="16" t="e">
        <f t="shared" si="26"/>
        <v>#REF!</v>
      </c>
    </row>
    <row r="536" spans="1:10">
      <c r="A536" s="6" t="s">
        <v>98</v>
      </c>
      <c r="B536" s="5">
        <v>46.5</v>
      </c>
      <c r="C536" s="6">
        <v>9065</v>
      </c>
      <c r="D536" s="7">
        <f>'12'!C31</f>
        <v>989.43</v>
      </c>
      <c r="E536" s="7" t="e">
        <f>'12'!#REF!</f>
        <v>#REF!</v>
      </c>
      <c r="F536" s="6" t="s">
        <v>72</v>
      </c>
      <c r="G536" s="11">
        <v>0.15</v>
      </c>
      <c r="H536" s="7">
        <f t="shared" si="25"/>
        <v>125.52062879205737</v>
      </c>
      <c r="I536" s="14" t="e">
        <f t="shared" si="24"/>
        <v>#REF!</v>
      </c>
      <c r="J536" s="16" t="e">
        <f t="shared" si="26"/>
        <v>#REF!</v>
      </c>
    </row>
    <row r="537" spans="1:10">
      <c r="A537" s="6" t="s">
        <v>98</v>
      </c>
      <c r="B537" s="5">
        <v>49.5</v>
      </c>
      <c r="C537" s="6">
        <v>10250</v>
      </c>
      <c r="D537" s="7">
        <f>'12'!C32</f>
        <v>1119.51</v>
      </c>
      <c r="E537" s="7" t="e">
        <f>'12'!#REF!</f>
        <v>#REF!</v>
      </c>
      <c r="F537" s="6" t="s">
        <v>72</v>
      </c>
      <c r="G537" s="11">
        <v>0.15</v>
      </c>
      <c r="H537" s="7">
        <f t="shared" si="25"/>
        <v>125.60356097560974</v>
      </c>
      <c r="I537" s="14" t="e">
        <f t="shared" si="24"/>
        <v>#REF!</v>
      </c>
      <c r="J537" s="16" t="e">
        <f t="shared" si="26"/>
        <v>#REF!</v>
      </c>
    </row>
    <row r="538" spans="1:10">
      <c r="A538" s="6" t="s">
        <v>98</v>
      </c>
      <c r="B538" s="5">
        <v>55</v>
      </c>
      <c r="C538" s="6">
        <v>12650</v>
      </c>
      <c r="D538" s="7" t="e">
        <f>'12'!#REF!</f>
        <v>#REF!</v>
      </c>
      <c r="E538" s="7" t="e">
        <f>'12'!#REF!</f>
        <v>#REF!</v>
      </c>
      <c r="F538" s="6" t="s">
        <v>72</v>
      </c>
      <c r="G538" s="11">
        <v>0.15</v>
      </c>
      <c r="H538" s="7" t="e">
        <f t="shared" si="25"/>
        <v>#REF!</v>
      </c>
      <c r="I538" s="14" t="e">
        <f t="shared" si="24"/>
        <v>#REF!</v>
      </c>
      <c r="J538" s="16" t="e">
        <f t="shared" si="26"/>
        <v>#REF!</v>
      </c>
    </row>
    <row r="539" spans="1:10">
      <c r="A539" s="6" t="s">
        <v>99</v>
      </c>
      <c r="B539" s="5">
        <v>45</v>
      </c>
      <c r="C539" s="6">
        <v>9064.7000000000007</v>
      </c>
      <c r="D539" s="7" t="e">
        <f>'13'!#REF!</f>
        <v>#REF!</v>
      </c>
      <c r="E539" s="7" t="e">
        <f>'13'!#REF!</f>
        <v>#REF!</v>
      </c>
      <c r="F539" s="6" t="s">
        <v>72</v>
      </c>
      <c r="G539" s="11">
        <v>0</v>
      </c>
      <c r="H539" s="7" t="e">
        <f t="shared" si="25"/>
        <v>#REF!</v>
      </c>
      <c r="I539" s="14" t="e">
        <f t="shared" si="24"/>
        <v>#REF!</v>
      </c>
      <c r="J539" s="16" t="e">
        <f t="shared" si="26"/>
        <v>#REF!</v>
      </c>
    </row>
    <row r="540" spans="1:10">
      <c r="A540" s="6" t="s">
        <v>99</v>
      </c>
      <c r="B540" s="5">
        <v>50</v>
      </c>
      <c r="C540" s="6">
        <v>10334</v>
      </c>
      <c r="D540" s="7" t="e">
        <f>'13'!#REF!</f>
        <v>#REF!</v>
      </c>
      <c r="E540" s="7" t="e">
        <f>'13'!#REF!</f>
        <v>#REF!</v>
      </c>
      <c r="F540" s="6" t="s">
        <v>72</v>
      </c>
      <c r="G540" s="11">
        <v>0</v>
      </c>
      <c r="H540" s="7" t="e">
        <f t="shared" si="25"/>
        <v>#REF!</v>
      </c>
      <c r="I540" s="14" t="e">
        <f t="shared" si="24"/>
        <v>#REF!</v>
      </c>
      <c r="J540" s="16" t="e">
        <f t="shared" si="26"/>
        <v>#REF!</v>
      </c>
    </row>
    <row r="541" spans="1:10">
      <c r="A541" s="6" t="s">
        <v>99</v>
      </c>
      <c r="B541" s="5">
        <v>60</v>
      </c>
      <c r="C541" s="6">
        <v>15222</v>
      </c>
      <c r="D541" s="7" t="e">
        <f>'13'!#REF!</f>
        <v>#REF!</v>
      </c>
      <c r="E541" s="7" t="e">
        <f>'13'!#REF!</f>
        <v>#REF!</v>
      </c>
      <c r="F541" s="6" t="s">
        <v>72</v>
      </c>
      <c r="G541" s="11">
        <v>0</v>
      </c>
      <c r="H541" s="7" t="e">
        <f t="shared" si="25"/>
        <v>#REF!</v>
      </c>
      <c r="I541" s="14" t="e">
        <f t="shared" si="24"/>
        <v>#REF!</v>
      </c>
      <c r="J541" s="16" t="e">
        <f t="shared" si="26"/>
        <v>#REF!</v>
      </c>
    </row>
    <row r="542" spans="1:10">
      <c r="A542" s="6" t="s">
        <v>100</v>
      </c>
      <c r="B542" s="5">
        <v>20</v>
      </c>
      <c r="C542" s="6">
        <v>1560</v>
      </c>
      <c r="D542" s="7">
        <f>'12'!C71</f>
        <v>287.7</v>
      </c>
      <c r="E542" s="7" t="e">
        <f>'13'!#REF!</f>
        <v>#REF!</v>
      </c>
      <c r="F542" s="6" t="s">
        <v>72</v>
      </c>
      <c r="G542" s="11">
        <v>0.18</v>
      </c>
      <c r="H542" s="7">
        <f t="shared" si="25"/>
        <v>217.61923076923077</v>
      </c>
      <c r="I542" s="14" t="e">
        <f t="shared" si="24"/>
        <v>#REF!</v>
      </c>
      <c r="J542" s="16" t="e">
        <f t="shared" si="26"/>
        <v>#REF!</v>
      </c>
    </row>
    <row r="543" spans="1:10">
      <c r="A543" s="6" t="s">
        <v>100</v>
      </c>
      <c r="B543" s="5">
        <v>22</v>
      </c>
      <c r="C543" s="6">
        <v>1842</v>
      </c>
      <c r="D543" s="7">
        <f>'12'!C72</f>
        <v>319.67</v>
      </c>
      <c r="E543" s="7" t="e">
        <f>'13'!#REF!</f>
        <v>#REF!</v>
      </c>
      <c r="F543" s="6" t="s">
        <v>72</v>
      </c>
      <c r="G543" s="11">
        <v>0.18</v>
      </c>
      <c r="H543" s="7">
        <f t="shared" si="25"/>
        <v>204.78317046688383</v>
      </c>
      <c r="I543" s="14" t="e">
        <f t="shared" si="24"/>
        <v>#REF!</v>
      </c>
      <c r="J543" s="16" t="e">
        <f t="shared" si="26"/>
        <v>#REF!</v>
      </c>
    </row>
    <row r="544" spans="1:10">
      <c r="A544" s="6" t="s">
        <v>100</v>
      </c>
      <c r="B544" s="5">
        <v>25</v>
      </c>
      <c r="C544" s="6">
        <v>2402.5</v>
      </c>
      <c r="D544" s="7">
        <f>'12'!C73</f>
        <v>342.05</v>
      </c>
      <c r="E544" s="7" t="e">
        <f>'13'!#REF!</f>
        <v>#REF!</v>
      </c>
      <c r="F544" s="6" t="s">
        <v>72</v>
      </c>
      <c r="G544" s="11">
        <v>0.18</v>
      </c>
      <c r="H544" s="7">
        <f t="shared" si="25"/>
        <v>167.99958376690947</v>
      </c>
      <c r="I544" s="14" t="e">
        <f t="shared" si="24"/>
        <v>#REF!</v>
      </c>
      <c r="J544" s="16" t="e">
        <f t="shared" si="26"/>
        <v>#REF!</v>
      </c>
    </row>
    <row r="545" spans="1:10">
      <c r="A545" s="6" t="s">
        <v>100</v>
      </c>
      <c r="B545" s="5">
        <v>27</v>
      </c>
      <c r="C545" s="6">
        <v>2808.5</v>
      </c>
      <c r="D545" s="7" t="e">
        <f>'13'!#REF!</f>
        <v>#REF!</v>
      </c>
      <c r="E545" s="7" t="e">
        <f>'13'!#REF!</f>
        <v>#REF!</v>
      </c>
      <c r="F545" s="6" t="s">
        <v>72</v>
      </c>
      <c r="G545" s="11">
        <v>0.18</v>
      </c>
      <c r="H545" s="7" t="e">
        <f t="shared" si="25"/>
        <v>#REF!</v>
      </c>
      <c r="I545" s="14" t="e">
        <f t="shared" si="24"/>
        <v>#REF!</v>
      </c>
      <c r="J545" s="16" t="e">
        <f t="shared" si="26"/>
        <v>#REF!</v>
      </c>
    </row>
    <row r="546" spans="1:10">
      <c r="A546" s="6" t="s">
        <v>100</v>
      </c>
      <c r="B546" s="5">
        <v>30</v>
      </c>
      <c r="C546" s="6">
        <v>3421.5</v>
      </c>
      <c r="D546" s="7" t="e">
        <f>'13'!#REF!</f>
        <v>#REF!</v>
      </c>
      <c r="E546" s="7" t="e">
        <f>'13'!#REF!</f>
        <v>#REF!</v>
      </c>
      <c r="F546" s="6" t="s">
        <v>72</v>
      </c>
      <c r="G546" s="11">
        <v>0.18</v>
      </c>
      <c r="H546" s="7" t="e">
        <f t="shared" si="25"/>
        <v>#REF!</v>
      </c>
      <c r="I546" s="14" t="e">
        <f t="shared" si="24"/>
        <v>#REF!</v>
      </c>
      <c r="J546" s="16" t="e">
        <f t="shared" si="26"/>
        <v>#REF!</v>
      </c>
    </row>
    <row r="547" spans="1:10">
      <c r="A547" s="6" t="s">
        <v>100</v>
      </c>
      <c r="B547" s="5">
        <v>32</v>
      </c>
      <c r="C547" s="6">
        <v>4060</v>
      </c>
      <c r="D547" s="7" t="e">
        <f>'13'!#REF!</f>
        <v>#REF!</v>
      </c>
      <c r="E547" s="7" t="e">
        <f>'13'!#REF!</f>
        <v>#REF!</v>
      </c>
      <c r="F547" s="6" t="s">
        <v>72</v>
      </c>
      <c r="G547" s="11">
        <v>0.18</v>
      </c>
      <c r="H547" s="7" t="e">
        <f t="shared" si="25"/>
        <v>#REF!</v>
      </c>
      <c r="I547" s="14" t="e">
        <f t="shared" si="24"/>
        <v>#REF!</v>
      </c>
      <c r="J547" s="16" t="e">
        <f t="shared" si="26"/>
        <v>#REF!</v>
      </c>
    </row>
    <row r="548" spans="1:10">
      <c r="A548" s="6" t="s">
        <v>100</v>
      </c>
      <c r="B548" s="5">
        <v>34</v>
      </c>
      <c r="C548" s="6">
        <v>4552.5</v>
      </c>
      <c r="D548" s="7" t="e">
        <f>'13'!#REF!</f>
        <v>#REF!</v>
      </c>
      <c r="E548" s="7" t="e">
        <f>'13'!#REF!</f>
        <v>#REF!</v>
      </c>
      <c r="F548" s="6" t="s">
        <v>72</v>
      </c>
      <c r="G548" s="11">
        <v>0.18</v>
      </c>
      <c r="H548" s="7" t="e">
        <f t="shared" si="25"/>
        <v>#REF!</v>
      </c>
      <c r="I548" s="14" t="e">
        <f t="shared" si="24"/>
        <v>#REF!</v>
      </c>
      <c r="J548" s="16" t="e">
        <f t="shared" si="26"/>
        <v>#REF!</v>
      </c>
    </row>
    <row r="549" spans="1:10">
      <c r="A549" s="6" t="s">
        <v>100</v>
      </c>
      <c r="B549" s="5">
        <v>36</v>
      </c>
      <c r="C549" s="6">
        <v>5048</v>
      </c>
      <c r="D549" s="7" t="e">
        <f>'13'!#REF!</f>
        <v>#REF!</v>
      </c>
      <c r="E549" s="7" t="e">
        <f>'13'!#REF!</f>
        <v>#REF!</v>
      </c>
      <c r="F549" s="6" t="s">
        <v>72</v>
      </c>
      <c r="G549" s="11">
        <v>0.18</v>
      </c>
      <c r="H549" s="7" t="e">
        <f t="shared" si="25"/>
        <v>#REF!</v>
      </c>
      <c r="I549" s="14" t="e">
        <f t="shared" si="24"/>
        <v>#REF!</v>
      </c>
      <c r="J549" s="16" t="e">
        <f t="shared" si="26"/>
        <v>#REF!</v>
      </c>
    </row>
    <row r="550" spans="1:10">
      <c r="A550" s="6" t="s">
        <v>100</v>
      </c>
      <c r="B550" s="5">
        <v>38</v>
      </c>
      <c r="C550" s="6">
        <v>5592</v>
      </c>
      <c r="D550" s="7" t="e">
        <f>'13'!#REF!</f>
        <v>#REF!</v>
      </c>
      <c r="E550" s="7" t="e">
        <f>'13'!#REF!</f>
        <v>#REF!</v>
      </c>
      <c r="F550" s="6" t="s">
        <v>72</v>
      </c>
      <c r="G550" s="11">
        <v>0.18</v>
      </c>
      <c r="H550" s="7" t="e">
        <f t="shared" si="25"/>
        <v>#REF!</v>
      </c>
      <c r="I550" s="14" t="e">
        <f t="shared" si="24"/>
        <v>#REF!</v>
      </c>
      <c r="J550" s="16" t="e">
        <f t="shared" si="26"/>
        <v>#REF!</v>
      </c>
    </row>
    <row r="551" spans="1:10">
      <c r="A551" s="6" t="s">
        <v>100</v>
      </c>
      <c r="B551" s="5">
        <v>40</v>
      </c>
      <c r="C551" s="6">
        <v>6497.5</v>
      </c>
      <c r="D551" s="7" t="e">
        <f>'13'!#REF!</f>
        <v>#REF!</v>
      </c>
      <c r="E551" s="7" t="e">
        <f>'13'!#REF!</f>
        <v>#REF!</v>
      </c>
      <c r="F551" s="6" t="s">
        <v>72</v>
      </c>
      <c r="G551" s="11">
        <v>0.18</v>
      </c>
      <c r="H551" s="7" t="e">
        <f t="shared" si="25"/>
        <v>#REF!</v>
      </c>
      <c r="I551" s="14" t="e">
        <f t="shared" si="24"/>
        <v>#REF!</v>
      </c>
      <c r="J551" s="16" t="e">
        <f t="shared" si="26"/>
        <v>#REF!</v>
      </c>
    </row>
    <row r="552" spans="1:10">
      <c r="A552" s="6" t="s">
        <v>100</v>
      </c>
      <c r="B552" s="5">
        <v>50</v>
      </c>
      <c r="C552" s="6">
        <v>9624.5</v>
      </c>
      <c r="D552" s="7" t="e">
        <f>'13'!#REF!</f>
        <v>#REF!</v>
      </c>
      <c r="E552" s="7" t="e">
        <f>'13'!#REF!</f>
        <v>#REF!</v>
      </c>
      <c r="F552" s="6" t="s">
        <v>72</v>
      </c>
      <c r="G552" s="11">
        <v>0.18</v>
      </c>
      <c r="H552" s="7" t="e">
        <f t="shared" si="25"/>
        <v>#REF!</v>
      </c>
      <c r="I552" s="14" t="e">
        <f t="shared" si="24"/>
        <v>#REF!</v>
      </c>
      <c r="J552" s="16" t="e">
        <f t="shared" si="26"/>
        <v>#REF!</v>
      </c>
    </row>
    <row r="553" spans="1:10">
      <c r="A553" s="6" t="s">
        <v>101</v>
      </c>
      <c r="B553" s="5">
        <v>64</v>
      </c>
      <c r="C553" s="6">
        <v>17499</v>
      </c>
      <c r="D553" s="7">
        <f>'15'!C5</f>
        <v>0</v>
      </c>
      <c r="E553" s="7">
        <f>'15'!D5</f>
        <v>0</v>
      </c>
      <c r="F553" s="6" t="s">
        <v>72</v>
      </c>
      <c r="G553" s="11">
        <v>0.1</v>
      </c>
      <c r="H553" s="7">
        <f t="shared" si="25"/>
        <v>0</v>
      </c>
      <c r="I553" s="14">
        <f t="shared" si="24"/>
        <v>0</v>
      </c>
      <c r="J553" s="16">
        <f t="shared" si="26"/>
        <v>0</v>
      </c>
    </row>
    <row r="554" spans="1:10">
      <c r="A554" s="6" t="s">
        <v>102</v>
      </c>
      <c r="B554" s="5">
        <v>18</v>
      </c>
      <c r="C554" s="6">
        <v>1420</v>
      </c>
      <c r="D554" s="7">
        <f>'15'!C12</f>
        <v>0</v>
      </c>
      <c r="E554" s="7"/>
      <c r="F554" s="6" t="s">
        <v>72</v>
      </c>
      <c r="G554" s="11">
        <v>0.1</v>
      </c>
      <c r="H554" s="7">
        <f t="shared" si="25"/>
        <v>0</v>
      </c>
      <c r="I554" s="14">
        <f t="shared" si="24"/>
        <v>0</v>
      </c>
      <c r="J554" s="16">
        <f t="shared" si="26"/>
        <v>0</v>
      </c>
    </row>
    <row r="555" spans="1:10">
      <c r="A555" s="6" t="s">
        <v>102</v>
      </c>
      <c r="B555" s="5">
        <v>21</v>
      </c>
      <c r="C555" s="6">
        <v>1980</v>
      </c>
      <c r="D555" s="7">
        <f>'15'!C13</f>
        <v>0</v>
      </c>
      <c r="E555" s="7"/>
      <c r="F555" s="6" t="s">
        <v>72</v>
      </c>
      <c r="G555" s="11">
        <v>0.1</v>
      </c>
      <c r="H555" s="7">
        <f t="shared" si="25"/>
        <v>0</v>
      </c>
      <c r="I555" s="14">
        <f t="shared" si="24"/>
        <v>0</v>
      </c>
      <c r="J555" s="16">
        <f t="shared" si="26"/>
        <v>0</v>
      </c>
    </row>
    <row r="556" spans="1:10">
      <c r="A556" s="6" t="s">
        <v>102</v>
      </c>
      <c r="B556" s="5">
        <v>42</v>
      </c>
      <c r="C556" s="6">
        <v>7800</v>
      </c>
      <c r="D556" s="7">
        <f>'15'!C14</f>
        <v>0</v>
      </c>
      <c r="E556" s="7"/>
      <c r="F556" s="6" t="s">
        <v>72</v>
      </c>
      <c r="G556" s="11">
        <v>0.1</v>
      </c>
      <c r="H556" s="7">
        <f t="shared" si="25"/>
        <v>0</v>
      </c>
      <c r="I556" s="14">
        <f t="shared" si="24"/>
        <v>0</v>
      </c>
      <c r="J556" s="16">
        <f t="shared" si="26"/>
        <v>0</v>
      </c>
    </row>
    <row r="557" spans="1:10">
      <c r="A557" s="6" t="s">
        <v>103</v>
      </c>
      <c r="B557" s="5">
        <v>2</v>
      </c>
      <c r="C557" s="6">
        <v>15.9</v>
      </c>
      <c r="D557" s="7">
        <f>'15'!C21</f>
        <v>0</v>
      </c>
      <c r="E557" s="7">
        <f>'15'!D21</f>
        <v>0</v>
      </c>
      <c r="F557" s="6" t="s">
        <v>72</v>
      </c>
      <c r="G557" s="11"/>
      <c r="H557" s="7">
        <f t="shared" si="25"/>
        <v>0</v>
      </c>
      <c r="I557" s="14">
        <f t="shared" si="24"/>
        <v>0</v>
      </c>
      <c r="J557" s="16">
        <f t="shared" si="26"/>
        <v>0</v>
      </c>
    </row>
    <row r="558" spans="1:10">
      <c r="A558" s="6" t="s">
        <v>103</v>
      </c>
      <c r="B558" s="5">
        <v>3.2</v>
      </c>
      <c r="C558" s="6">
        <v>53.3</v>
      </c>
      <c r="D558" s="7">
        <f>'15'!C22</f>
        <v>0</v>
      </c>
      <c r="E558" s="7">
        <f>'15'!D22</f>
        <v>0</v>
      </c>
      <c r="F558" s="6" t="s">
        <v>72</v>
      </c>
      <c r="G558" s="11"/>
      <c r="H558" s="7">
        <f t="shared" si="25"/>
        <v>0</v>
      </c>
      <c r="I558" s="14">
        <f t="shared" si="24"/>
        <v>0</v>
      </c>
      <c r="J558" s="16">
        <f t="shared" si="26"/>
        <v>0</v>
      </c>
    </row>
    <row r="559" spans="1:10">
      <c r="A559" s="6" t="s">
        <v>103</v>
      </c>
      <c r="B559" s="5">
        <v>4</v>
      </c>
      <c r="C559" s="6">
        <v>66.3</v>
      </c>
      <c r="D559" s="7">
        <f>'15'!C23</f>
        <v>0</v>
      </c>
      <c r="E559" s="7">
        <f>'15'!D23</f>
        <v>0</v>
      </c>
      <c r="F559" s="6" t="s">
        <v>72</v>
      </c>
      <c r="G559" s="11"/>
      <c r="H559" s="7">
        <f t="shared" si="25"/>
        <v>0</v>
      </c>
      <c r="I559" s="14">
        <f t="shared" si="24"/>
        <v>0</v>
      </c>
      <c r="J559" s="16">
        <f t="shared" si="26"/>
        <v>0</v>
      </c>
    </row>
    <row r="560" spans="1:10">
      <c r="A560" s="6" t="s">
        <v>104</v>
      </c>
      <c r="B560" s="5">
        <v>12</v>
      </c>
      <c r="C560" s="6">
        <v>651.29999999999995</v>
      </c>
      <c r="D560" s="7">
        <f>'15'!C30</f>
        <v>0</v>
      </c>
      <c r="E560" s="7">
        <f>'15'!D30</f>
        <v>0</v>
      </c>
      <c r="F560" s="6" t="s">
        <v>72</v>
      </c>
      <c r="G560" s="11">
        <v>0.1</v>
      </c>
      <c r="H560" s="7">
        <f t="shared" si="25"/>
        <v>0</v>
      </c>
      <c r="I560" s="14">
        <f t="shared" si="24"/>
        <v>0</v>
      </c>
      <c r="J560" s="16">
        <f t="shared" si="26"/>
        <v>0</v>
      </c>
    </row>
    <row r="561" spans="1:10">
      <c r="A561" s="6" t="s">
        <v>104</v>
      </c>
      <c r="B561" s="5">
        <v>16</v>
      </c>
      <c r="C561" s="6">
        <v>1183.5</v>
      </c>
      <c r="D561" s="7">
        <f>'15'!C31</f>
        <v>0</v>
      </c>
      <c r="E561" s="7">
        <f>'15'!D31</f>
        <v>0</v>
      </c>
      <c r="F561" s="6" t="s">
        <v>72</v>
      </c>
      <c r="G561" s="11">
        <v>0.1</v>
      </c>
      <c r="H561" s="7">
        <f t="shared" si="25"/>
        <v>0</v>
      </c>
      <c r="I561" s="14">
        <f t="shared" si="24"/>
        <v>0</v>
      </c>
      <c r="J561" s="16">
        <f t="shared" si="26"/>
        <v>0</v>
      </c>
    </row>
    <row r="562" spans="1:10">
      <c r="A562" s="6" t="s">
        <v>105</v>
      </c>
      <c r="B562" s="5">
        <v>58</v>
      </c>
      <c r="C562" s="6">
        <v>14744</v>
      </c>
      <c r="D562" s="7">
        <f>'15'!C38</f>
        <v>0</v>
      </c>
      <c r="E562" s="7">
        <f>'15'!D38</f>
        <v>0</v>
      </c>
      <c r="F562" s="6" t="s">
        <v>74</v>
      </c>
      <c r="G562" s="11"/>
      <c r="H562" s="7">
        <f t="shared" si="25"/>
        <v>0</v>
      </c>
      <c r="I562" s="14">
        <f t="shared" si="24"/>
        <v>0</v>
      </c>
      <c r="J562" s="16">
        <f t="shared" si="26"/>
        <v>0</v>
      </c>
    </row>
    <row r="563" spans="1:10">
      <c r="A563" s="6" t="s">
        <v>105</v>
      </c>
      <c r="B563" s="5">
        <v>67.5</v>
      </c>
      <c r="C563" s="6">
        <v>18181</v>
      </c>
      <c r="D563" s="7">
        <f>'15'!C39</f>
        <v>0</v>
      </c>
      <c r="E563" s="7">
        <f>'15'!D39</f>
        <v>0</v>
      </c>
      <c r="F563" s="6" t="s">
        <v>74</v>
      </c>
      <c r="G563" s="11"/>
      <c r="H563" s="7">
        <f t="shared" si="25"/>
        <v>0</v>
      </c>
      <c r="I563" s="14">
        <f t="shared" si="24"/>
        <v>0</v>
      </c>
      <c r="J563" s="16">
        <f t="shared" si="26"/>
        <v>0</v>
      </c>
    </row>
    <row r="564" spans="1:10">
      <c r="A564" s="6" t="s">
        <v>105</v>
      </c>
      <c r="B564" s="5">
        <v>80</v>
      </c>
      <c r="C564" s="6">
        <v>26928</v>
      </c>
      <c r="D564" s="7">
        <f>'15'!C40</f>
        <v>0</v>
      </c>
      <c r="E564" s="7">
        <f>'15'!D40</f>
        <v>0</v>
      </c>
      <c r="F564" s="6" t="s">
        <v>74</v>
      </c>
      <c r="G564" s="11"/>
      <c r="H564" s="7">
        <f t="shared" si="25"/>
        <v>0</v>
      </c>
      <c r="I564" s="14">
        <f t="shared" si="24"/>
        <v>0</v>
      </c>
      <c r="J564" s="16">
        <f t="shared" si="26"/>
        <v>0</v>
      </c>
    </row>
    <row r="565" spans="1:10">
      <c r="A565" s="6" t="s">
        <v>105</v>
      </c>
      <c r="B565" s="5">
        <v>90</v>
      </c>
      <c r="C565" s="6">
        <v>34300</v>
      </c>
      <c r="D565" s="7">
        <f>'15'!C41</f>
        <v>0</v>
      </c>
      <c r="E565" s="7">
        <f>'15'!D41</f>
        <v>0</v>
      </c>
      <c r="F565" s="6" t="s">
        <v>74</v>
      </c>
      <c r="G565" s="11"/>
      <c r="H565" s="7">
        <f t="shared" si="25"/>
        <v>0</v>
      </c>
      <c r="I565" s="14">
        <f t="shared" si="24"/>
        <v>0</v>
      </c>
      <c r="J565" s="16">
        <f t="shared" si="26"/>
        <v>0</v>
      </c>
    </row>
    <row r="566" spans="1:10">
      <c r="A566" s="6" t="s">
        <v>106</v>
      </c>
      <c r="B566" s="5">
        <v>37.5</v>
      </c>
      <c r="C566" s="6">
        <v>6420</v>
      </c>
      <c r="D566" s="7">
        <f>'15'!C48</f>
        <v>0</v>
      </c>
      <c r="E566" s="7">
        <f>'15'!D48</f>
        <v>0</v>
      </c>
      <c r="F566" s="6" t="s">
        <v>72</v>
      </c>
      <c r="G566" s="11"/>
      <c r="H566" s="7">
        <f t="shared" si="25"/>
        <v>0</v>
      </c>
      <c r="I566" s="14">
        <f t="shared" si="24"/>
        <v>0</v>
      </c>
      <c r="J566" s="16">
        <f t="shared" si="26"/>
        <v>0</v>
      </c>
    </row>
    <row r="567" spans="1:10">
      <c r="A567" s="6" t="s">
        <v>106</v>
      </c>
      <c r="B567" s="5">
        <v>49.5</v>
      </c>
      <c r="C567" s="6">
        <v>10400</v>
      </c>
      <c r="D567" s="7">
        <f>'15'!C49</f>
        <v>0</v>
      </c>
      <c r="E567" s="7">
        <f>'15'!D49</f>
        <v>0</v>
      </c>
      <c r="F567" s="6" t="s">
        <v>72</v>
      </c>
      <c r="G567" s="11"/>
      <c r="H567" s="7">
        <f t="shared" si="25"/>
        <v>0</v>
      </c>
      <c r="I567" s="14">
        <f t="shared" si="24"/>
        <v>0</v>
      </c>
      <c r="J567" s="16">
        <f t="shared" si="26"/>
        <v>0</v>
      </c>
    </row>
    <row r="568" spans="1:10">
      <c r="A568" s="6" t="s">
        <v>106</v>
      </c>
      <c r="B568" s="5">
        <v>54</v>
      </c>
      <c r="C568" s="6">
        <v>13150</v>
      </c>
      <c r="D568" s="7">
        <f>'15'!C50</f>
        <v>0</v>
      </c>
      <c r="E568" s="7">
        <f>'15'!D50</f>
        <v>0</v>
      </c>
      <c r="F568" s="6" t="s">
        <v>72</v>
      </c>
      <c r="G568" s="11"/>
      <c r="H568" s="7">
        <f t="shared" si="25"/>
        <v>0</v>
      </c>
      <c r="I568" s="14">
        <f t="shared" si="24"/>
        <v>0</v>
      </c>
      <c r="J568" s="16">
        <f t="shared" si="26"/>
        <v>0</v>
      </c>
    </row>
    <row r="569" spans="1:10">
      <c r="A569" s="6" t="s">
        <v>107</v>
      </c>
      <c r="B569" s="5">
        <v>9</v>
      </c>
      <c r="C569" s="6">
        <v>419</v>
      </c>
      <c r="D569" s="7" t="e">
        <f>#REF!</f>
        <v>#REF!</v>
      </c>
      <c r="E569" s="7"/>
      <c r="F569" s="6" t="s">
        <v>76</v>
      </c>
      <c r="G569" s="11">
        <v>0</v>
      </c>
      <c r="H569" s="7" t="e">
        <f t="shared" si="25"/>
        <v>#REF!</v>
      </c>
      <c r="I569" s="14" t="e">
        <f t="shared" si="24"/>
        <v>#REF!</v>
      </c>
      <c r="J569" s="16" t="e">
        <f t="shared" si="26"/>
        <v>#REF!</v>
      </c>
    </row>
    <row r="570" spans="1:10">
      <c r="A570" s="6" t="s">
        <v>107</v>
      </c>
      <c r="B570" s="5">
        <v>12</v>
      </c>
      <c r="C570" s="6">
        <v>736</v>
      </c>
      <c r="D570" s="7" t="e">
        <f>#REF!</f>
        <v>#REF!</v>
      </c>
      <c r="E570" s="7"/>
      <c r="F570" s="6" t="s">
        <v>76</v>
      </c>
      <c r="G570" s="11">
        <v>0</v>
      </c>
      <c r="H570" s="7" t="e">
        <f t="shared" si="25"/>
        <v>#REF!</v>
      </c>
      <c r="I570" s="14" t="e">
        <f t="shared" si="24"/>
        <v>#REF!</v>
      </c>
      <c r="J570" s="16" t="e">
        <f t="shared" si="26"/>
        <v>#REF!</v>
      </c>
    </row>
    <row r="571" spans="1:10">
      <c r="A571" s="6" t="s">
        <v>107</v>
      </c>
      <c r="B571" s="5">
        <v>15</v>
      </c>
      <c r="C571" s="6">
        <v>1099</v>
      </c>
      <c r="D571" s="7" t="e">
        <f>#REF!</f>
        <v>#REF!</v>
      </c>
      <c r="E571" s="7"/>
      <c r="F571" s="6" t="s">
        <v>76</v>
      </c>
      <c r="G571" s="11">
        <v>0</v>
      </c>
      <c r="H571" s="7" t="e">
        <f t="shared" si="25"/>
        <v>#REF!</v>
      </c>
      <c r="I571" s="14" t="e">
        <f t="shared" si="24"/>
        <v>#REF!</v>
      </c>
      <c r="J571" s="16" t="e">
        <f t="shared" si="26"/>
        <v>#REF!</v>
      </c>
    </row>
    <row r="572" spans="1:10">
      <c r="A572" s="6" t="s">
        <v>108</v>
      </c>
      <c r="B572" s="5">
        <v>30.5</v>
      </c>
      <c r="C572" s="6">
        <v>5249.8</v>
      </c>
      <c r="D572" s="7">
        <v>765438.50255482597</v>
      </c>
      <c r="E572" s="7">
        <v>959165.44321944623</v>
      </c>
      <c r="F572" s="6" t="s">
        <v>72</v>
      </c>
      <c r="G572" s="11">
        <v>0.05</v>
      </c>
      <c r="H572" s="7">
        <f t="shared" si="25"/>
        <v>153093.53264554215</v>
      </c>
      <c r="I572" s="14">
        <f t="shared" si="24"/>
        <v>0.19342167300867397</v>
      </c>
      <c r="J572" s="16">
        <f t="shared" si="26"/>
        <v>0.198235319788437</v>
      </c>
    </row>
    <row r="573" spans="1:10">
      <c r="A573" s="6" t="s">
        <v>108</v>
      </c>
      <c r="B573" s="5">
        <v>32</v>
      </c>
      <c r="C573" s="6">
        <v>5737.1</v>
      </c>
      <c r="D573" s="7">
        <v>828055.57137921732</v>
      </c>
      <c r="E573" s="7">
        <v>1039252.3334560004</v>
      </c>
      <c r="F573" s="6" t="s">
        <v>72</v>
      </c>
      <c r="G573" s="11">
        <v>0.05</v>
      </c>
      <c r="H573" s="7">
        <f t="shared" si="25"/>
        <v>151550.14727792409</v>
      </c>
      <c r="I573" s="14">
        <f t="shared" si="24"/>
        <v>0.19528708133971251</v>
      </c>
      <c r="J573" s="16">
        <f t="shared" si="26"/>
        <v>0.19636531032964433</v>
      </c>
    </row>
    <row r="574" spans="1:10">
      <c r="A574" s="6" t="s">
        <v>108</v>
      </c>
      <c r="B574" s="5">
        <v>34</v>
      </c>
      <c r="C574" s="6">
        <v>6300.6</v>
      </c>
      <c r="D574" s="7">
        <v>902872.42620478978</v>
      </c>
      <c r="E574" s="7">
        <v>1134419.5419631873</v>
      </c>
      <c r="F574" s="6" t="s">
        <v>72</v>
      </c>
      <c r="G574" s="11">
        <v>0.05</v>
      </c>
      <c r="H574" s="7">
        <f t="shared" si="25"/>
        <v>150464.40775720237</v>
      </c>
      <c r="I574" s="14">
        <f t="shared" si="24"/>
        <v>0.1966248302829523</v>
      </c>
      <c r="J574" s="16">
        <f t="shared" si="26"/>
        <v>0.19502785151287894</v>
      </c>
    </row>
    <row r="575" spans="1:10">
      <c r="A575" s="6" t="s">
        <v>108</v>
      </c>
      <c r="B575" s="5">
        <v>35.5</v>
      </c>
      <c r="C575" s="6">
        <v>6810.3</v>
      </c>
      <c r="D575" s="7">
        <v>973335.01657334913</v>
      </c>
      <c r="E575" s="7">
        <v>1223783.4279910545</v>
      </c>
      <c r="F575" s="6" t="s">
        <v>72</v>
      </c>
      <c r="G575" s="11">
        <v>0.05</v>
      </c>
      <c r="H575" s="7">
        <f t="shared" si="25"/>
        <v>150067.07008531439</v>
      </c>
      <c r="I575" s="14">
        <f t="shared" si="24"/>
        <v>0.19743768261964711</v>
      </c>
      <c r="J575" s="16">
        <f t="shared" si="26"/>
        <v>0.19421663503320996</v>
      </c>
    </row>
    <row r="576" spans="1:10">
      <c r="A576" s="6" t="s">
        <v>109</v>
      </c>
      <c r="B576" s="5">
        <v>38.5</v>
      </c>
      <c r="C576" s="6">
        <v>8581.5</v>
      </c>
      <c r="D576" s="7">
        <v>1413812.016768734</v>
      </c>
      <c r="E576" s="7">
        <v>1740320.7295284492</v>
      </c>
      <c r="F576" s="6" t="s">
        <v>72</v>
      </c>
      <c r="G576" s="11">
        <v>0.05</v>
      </c>
      <c r="H576" s="7">
        <f t="shared" si="25"/>
        <v>172988.71031954445</v>
      </c>
      <c r="I576" s="14">
        <f t="shared" si="24"/>
        <v>0.17232580723476576</v>
      </c>
      <c r="J576" s="16">
        <f t="shared" si="26"/>
        <v>0.21979742421010551</v>
      </c>
    </row>
    <row r="577" spans="1:10">
      <c r="A577" s="6" t="s">
        <v>109</v>
      </c>
      <c r="B577" s="5">
        <v>40.5</v>
      </c>
      <c r="C577" s="6">
        <v>9318.9</v>
      </c>
      <c r="D577" s="7">
        <v>1522227.3176072061</v>
      </c>
      <c r="E577" s="7">
        <v>1876001.993086152</v>
      </c>
      <c r="F577" s="6" t="s">
        <v>72</v>
      </c>
      <c r="G577" s="11">
        <v>0.05</v>
      </c>
      <c r="H577" s="7">
        <f t="shared" si="25"/>
        <v>171515.81018012497</v>
      </c>
      <c r="I577" s="14">
        <f t="shared" si="24"/>
        <v>0.17371994588326278</v>
      </c>
      <c r="J577" s="16">
        <f t="shared" si="26"/>
        <v>0.21834855496459848</v>
      </c>
    </row>
    <row r="578" spans="1:10">
      <c r="A578" s="6" t="s">
        <v>109</v>
      </c>
      <c r="B578" s="5">
        <v>42.5</v>
      </c>
      <c r="C578" s="6">
        <v>10384</v>
      </c>
      <c r="D578" s="7">
        <v>1681187.3909939816</v>
      </c>
      <c r="E578" s="7">
        <v>2074490.182186164</v>
      </c>
      <c r="F578" s="6" t="s">
        <v>72</v>
      </c>
      <c r="G578" s="11">
        <v>0.05</v>
      </c>
      <c r="H578" s="7">
        <f t="shared" si="25"/>
        <v>169996.79897377509</v>
      </c>
      <c r="I578" s="14">
        <f t="shared" si="24"/>
        <v>0.17518424537271993</v>
      </c>
      <c r="J578" s="16">
        <f t="shared" si="26"/>
        <v>0.21683047201374195</v>
      </c>
    </row>
    <row r="579" spans="1:10">
      <c r="A579" s="6" t="s">
        <v>109</v>
      </c>
      <c r="B579" s="5">
        <v>45</v>
      </c>
      <c r="C579" s="6">
        <v>11427.2</v>
      </c>
      <c r="D579" s="7">
        <v>1827324.9401070068</v>
      </c>
      <c r="E579" s="7">
        <v>2258761.2712337933</v>
      </c>
      <c r="F579" s="6" t="s">
        <v>72</v>
      </c>
      <c r="G579" s="11">
        <v>0.05</v>
      </c>
      <c r="H579" s="7">
        <f t="shared" si="25"/>
        <v>167905.62754763695</v>
      </c>
      <c r="I579" s="14">
        <f t="shared" ref="I579:I619" si="27">IF(OR(D579=0,E579=0),,E579/(D579*(1+G579))-1)</f>
        <v>0.17724065571658976</v>
      </c>
      <c r="J579" s="16">
        <f t="shared" si="26"/>
        <v>0.21470490596466441</v>
      </c>
    </row>
    <row r="580" spans="1:10">
      <c r="A580" s="6" t="s">
        <v>109</v>
      </c>
      <c r="B580" s="5">
        <v>47</v>
      </c>
      <c r="C580" s="6">
        <v>12645.6</v>
      </c>
      <c r="D580" s="7">
        <v>2015102.5948157043</v>
      </c>
      <c r="E580" s="7">
        <v>2492110.996087708</v>
      </c>
      <c r="F580" s="6" t="s">
        <v>72</v>
      </c>
      <c r="G580" s="11">
        <v>0.05</v>
      </c>
      <c r="H580" s="7">
        <f t="shared" ref="H580:H619" si="28">D580*(1+G580)/C580*1000</f>
        <v>167319.67835108572</v>
      </c>
      <c r="I580" s="14">
        <f t="shared" si="27"/>
        <v>0.17782541196624457</v>
      </c>
      <c r="J580" s="16">
        <f t="shared" ref="J580:J619" si="29">IF(OR(D580=0,E580=0),,1.43/(I580+1)-1)</f>
        <v>0.21410184011294064</v>
      </c>
    </row>
    <row r="581" spans="1:10">
      <c r="A581" s="6" t="s">
        <v>109</v>
      </c>
      <c r="B581" s="5">
        <v>51</v>
      </c>
      <c r="C581" s="6">
        <v>14635.3</v>
      </c>
      <c r="D581" s="7">
        <v>2303087.1734472881</v>
      </c>
      <c r="E581" s="7">
        <v>2853388.6208643205</v>
      </c>
      <c r="F581" s="6" t="s">
        <v>72</v>
      </c>
      <c r="G581" s="11">
        <v>0.05</v>
      </c>
      <c r="H581" s="7">
        <f t="shared" si="28"/>
        <v>165233.47878893177</v>
      </c>
      <c r="I581" s="14">
        <f t="shared" si="27"/>
        <v>0.17994360073836368</v>
      </c>
      <c r="J581" s="16">
        <f t="shared" si="29"/>
        <v>0.21192233180057118</v>
      </c>
    </row>
    <row r="582" spans="1:10">
      <c r="A582" s="6" t="s">
        <v>109</v>
      </c>
      <c r="B582" s="5">
        <v>54</v>
      </c>
      <c r="C582" s="6">
        <v>16679.099999999999</v>
      </c>
      <c r="D582" s="7">
        <v>2616280.393490477</v>
      </c>
      <c r="E582" s="7">
        <v>3242923.6420142497</v>
      </c>
      <c r="F582" s="6" t="s">
        <v>72</v>
      </c>
      <c r="G582" s="11">
        <v>0.05</v>
      </c>
      <c r="H582" s="7">
        <f t="shared" si="28"/>
        <v>164702.79650370829</v>
      </c>
      <c r="I582" s="14">
        <f t="shared" si="27"/>
        <v>0.18049224172022216</v>
      </c>
      <c r="J582" s="16">
        <f t="shared" si="29"/>
        <v>0.2113590834923178</v>
      </c>
    </row>
    <row r="583" spans="1:10">
      <c r="A583" s="6" t="s">
        <v>110</v>
      </c>
      <c r="B583" s="5">
        <v>38.5</v>
      </c>
      <c r="C583" s="6">
        <v>8692</v>
      </c>
      <c r="D583" s="7">
        <v>1361389.2225007964</v>
      </c>
      <c r="E583" s="7">
        <v>1687825.6216174038</v>
      </c>
      <c r="F583" s="6" t="s">
        <v>72</v>
      </c>
      <c r="G583" s="11">
        <v>0.05</v>
      </c>
      <c r="H583" s="7">
        <f t="shared" si="28"/>
        <v>164456.82048157346</v>
      </c>
      <c r="I583" s="14">
        <f t="shared" si="27"/>
        <v>0.18074460000216108</v>
      </c>
      <c r="J583" s="16">
        <f t="shared" si="29"/>
        <v>0.21110018203545677</v>
      </c>
    </row>
    <row r="584" spans="1:10">
      <c r="A584" s="6" t="s">
        <v>110</v>
      </c>
      <c r="B584" s="5">
        <v>40.5</v>
      </c>
      <c r="C584" s="6">
        <v>9648.1</v>
      </c>
      <c r="D584" s="7">
        <v>1497582.5730565886</v>
      </c>
      <c r="E584" s="7">
        <v>1859112.0366230442</v>
      </c>
      <c r="F584" s="6" t="s">
        <v>72</v>
      </c>
      <c r="G584" s="11">
        <v>0.05</v>
      </c>
      <c r="H584" s="7">
        <f t="shared" si="28"/>
        <v>162981.48876042102</v>
      </c>
      <c r="I584" s="14">
        <f t="shared" si="27"/>
        <v>0.18229400092988546</v>
      </c>
      <c r="J584" s="16">
        <f t="shared" si="29"/>
        <v>0.20951303049435355</v>
      </c>
    </row>
    <row r="585" spans="1:10">
      <c r="A585" s="6" t="s">
        <v>110</v>
      </c>
      <c r="B585" s="5">
        <v>42.5</v>
      </c>
      <c r="C585" s="6">
        <v>10468.4</v>
      </c>
      <c r="D585" s="7">
        <v>1610474.7246262019</v>
      </c>
      <c r="E585" s="7">
        <v>2001865.4494386984</v>
      </c>
      <c r="F585" s="6" t="s">
        <v>72</v>
      </c>
      <c r="G585" s="11">
        <v>0.05</v>
      </c>
      <c r="H585" s="7">
        <f t="shared" si="28"/>
        <v>161533.61171310916</v>
      </c>
      <c r="I585" s="14">
        <f t="shared" si="27"/>
        <v>0.18383635217713001</v>
      </c>
      <c r="J585" s="16">
        <f t="shared" si="29"/>
        <v>0.20793722660244685</v>
      </c>
    </row>
    <row r="586" spans="1:10">
      <c r="A586" s="6" t="s">
        <v>110</v>
      </c>
      <c r="B586" s="5">
        <v>45</v>
      </c>
      <c r="C586" s="6">
        <v>11620.1</v>
      </c>
      <c r="D586" s="7">
        <v>1765845.47190652</v>
      </c>
      <c r="E586" s="7">
        <v>2198975.6094553587</v>
      </c>
      <c r="F586" s="6" t="s">
        <v>72</v>
      </c>
      <c r="G586" s="11">
        <v>0.05</v>
      </c>
      <c r="H586" s="7">
        <f t="shared" si="28"/>
        <v>159562.97669571225</v>
      </c>
      <c r="I586" s="14">
        <f t="shared" si="27"/>
        <v>0.18598287251855594</v>
      </c>
      <c r="J586" s="16">
        <f t="shared" si="29"/>
        <v>0.20575097089155148</v>
      </c>
    </row>
    <row r="587" spans="1:10">
      <c r="A587" s="6" t="s">
        <v>110</v>
      </c>
      <c r="B587" s="5">
        <v>47</v>
      </c>
      <c r="C587" s="6">
        <v>12625.8</v>
      </c>
      <c r="D587" s="7">
        <v>1912032.0555291963</v>
      </c>
      <c r="E587" s="7">
        <v>2382248.2774312776</v>
      </c>
      <c r="F587" s="6" t="s">
        <v>72</v>
      </c>
      <c r="G587" s="11">
        <v>0.05</v>
      </c>
      <c r="H587" s="7">
        <f t="shared" si="28"/>
        <v>159010.41187929924</v>
      </c>
      <c r="I587" s="14">
        <f t="shared" si="27"/>
        <v>0.18659510791514511</v>
      </c>
      <c r="J587" s="16">
        <f t="shared" si="29"/>
        <v>0.20512885183937657</v>
      </c>
    </row>
    <row r="588" spans="1:10">
      <c r="A588" s="6" t="s">
        <v>110</v>
      </c>
      <c r="B588" s="5">
        <v>51</v>
      </c>
      <c r="C588" s="6">
        <v>14557</v>
      </c>
      <c r="D588" s="7">
        <v>2176808.600742938</v>
      </c>
      <c r="E588" s="7">
        <v>2717275.7481974936</v>
      </c>
      <c r="F588" s="6" t="s">
        <v>72</v>
      </c>
      <c r="G588" s="11">
        <v>0.05</v>
      </c>
      <c r="H588" s="7">
        <f t="shared" si="28"/>
        <v>157013.74120904616</v>
      </c>
      <c r="I588" s="14">
        <f t="shared" si="27"/>
        <v>0.18884208012902826</v>
      </c>
      <c r="J588" s="16">
        <f t="shared" si="29"/>
        <v>0.20285109679563007</v>
      </c>
    </row>
    <row r="589" spans="1:10">
      <c r="A589" s="6" t="s">
        <v>111</v>
      </c>
      <c r="B589" s="5">
        <v>50</v>
      </c>
      <c r="C589" s="6">
        <v>14695.1</v>
      </c>
      <c r="D589" s="7">
        <v>2321430.9835077454</v>
      </c>
      <c r="E589" s="7">
        <v>2874527.0669919485</v>
      </c>
      <c r="F589" s="6" t="s">
        <v>72</v>
      </c>
      <c r="G589" s="11">
        <v>0.05</v>
      </c>
      <c r="H589" s="7">
        <f t="shared" si="28"/>
        <v>165871.78941845463</v>
      </c>
      <c r="I589" s="14">
        <f t="shared" si="27"/>
        <v>0.1792919303463254</v>
      </c>
      <c r="J589" s="16">
        <f t="shared" si="29"/>
        <v>0.21259203357734213</v>
      </c>
    </row>
    <row r="590" spans="1:10">
      <c r="A590" s="6" t="s">
        <v>111</v>
      </c>
      <c r="B590" s="5">
        <v>52</v>
      </c>
      <c r="C590" s="6">
        <v>15828.3</v>
      </c>
      <c r="D590" s="7">
        <v>2445027.3685341827</v>
      </c>
      <c r="E590" s="7">
        <v>2979637.1453437428</v>
      </c>
      <c r="F590" s="6" t="s">
        <v>72</v>
      </c>
      <c r="G590" s="11">
        <v>0.05</v>
      </c>
      <c r="H590" s="7">
        <f t="shared" si="28"/>
        <v>162195.48131895985</v>
      </c>
      <c r="I590" s="14">
        <f t="shared" si="27"/>
        <v>0.16062081707224163</v>
      </c>
      <c r="J590" s="16">
        <f t="shared" si="29"/>
        <v>0.23209921704427861</v>
      </c>
    </row>
    <row r="591" spans="1:10">
      <c r="A591" s="6" t="s">
        <v>111</v>
      </c>
      <c r="B591" s="5">
        <v>54</v>
      </c>
      <c r="C591" s="6">
        <v>17043.7</v>
      </c>
      <c r="D591" s="7">
        <v>2657498.8023031498</v>
      </c>
      <c r="E591" s="7">
        <v>3296874.7806548746</v>
      </c>
      <c r="F591" s="6" t="s">
        <v>72</v>
      </c>
      <c r="G591" s="11">
        <v>0.05</v>
      </c>
      <c r="H591" s="7">
        <f t="shared" si="28"/>
        <v>163718.77834145798</v>
      </c>
      <c r="I591" s="14">
        <f t="shared" si="27"/>
        <v>0.18151727510079096</v>
      </c>
      <c r="J591" s="16">
        <f t="shared" si="29"/>
        <v>0.21030816064708979</v>
      </c>
    </row>
    <row r="592" spans="1:10">
      <c r="A592" s="6" t="s">
        <v>111</v>
      </c>
      <c r="B592" s="5">
        <v>55</v>
      </c>
      <c r="C592" s="6">
        <v>17280.599999999999</v>
      </c>
      <c r="D592" s="7">
        <v>2687086.2254265933</v>
      </c>
      <c r="E592" s="7">
        <v>3334903.1832456104</v>
      </c>
      <c r="F592" s="6" t="s">
        <v>72</v>
      </c>
      <c r="G592" s="11">
        <v>0.05</v>
      </c>
      <c r="H592" s="7">
        <f t="shared" si="28"/>
        <v>163272.13966516923</v>
      </c>
      <c r="I592" s="14">
        <f t="shared" si="27"/>
        <v>0.18198598902552776</v>
      </c>
      <c r="J592" s="16">
        <f t="shared" si="29"/>
        <v>0.20982821562795673</v>
      </c>
    </row>
    <row r="593" spans="1:10">
      <c r="A593" s="6" t="s">
        <v>111</v>
      </c>
      <c r="B593" s="5">
        <v>60</v>
      </c>
      <c r="C593" s="6">
        <v>20636</v>
      </c>
      <c r="D593" s="7">
        <v>3163745.7902934887</v>
      </c>
      <c r="E593" s="7">
        <v>3934626.6404296602</v>
      </c>
      <c r="F593" s="6" t="s">
        <v>72</v>
      </c>
      <c r="G593" s="11">
        <v>0.05</v>
      </c>
      <c r="H593" s="7">
        <f t="shared" si="28"/>
        <v>160977.56734871891</v>
      </c>
      <c r="I593" s="14">
        <f t="shared" si="27"/>
        <v>0.18443886312630919</v>
      </c>
      <c r="J593" s="16">
        <f t="shared" si="29"/>
        <v>0.20732276229567104</v>
      </c>
    </row>
    <row r="594" spans="1:10">
      <c r="A594" s="6" t="s">
        <v>111</v>
      </c>
      <c r="B594" s="5">
        <v>65</v>
      </c>
      <c r="C594" s="6">
        <v>23673.1</v>
      </c>
      <c r="D594" s="7">
        <v>3599437.022346931</v>
      </c>
      <c r="E594" s="7">
        <v>4481958.9918976352</v>
      </c>
      <c r="F594" s="6" t="s">
        <v>72</v>
      </c>
      <c r="G594" s="11">
        <v>0.05</v>
      </c>
      <c r="H594" s="7">
        <f t="shared" si="28"/>
        <v>159649.9348823888</v>
      </c>
      <c r="I594" s="14">
        <f t="shared" si="27"/>
        <v>0.18588888949434734</v>
      </c>
      <c r="J594" s="16">
        <f t="shared" si="29"/>
        <v>0.20584652800798175</v>
      </c>
    </row>
    <row r="595" spans="1:10">
      <c r="A595" s="6" t="s">
        <v>111</v>
      </c>
      <c r="B595" s="5">
        <v>70</v>
      </c>
      <c r="C595" s="6">
        <v>27671.200000000001</v>
      </c>
      <c r="D595" s="7">
        <v>4141439.9747748151</v>
      </c>
      <c r="E595" s="7">
        <v>5169018.2923076423</v>
      </c>
      <c r="F595" s="6" t="s">
        <v>72</v>
      </c>
      <c r="G595" s="11">
        <v>0.05</v>
      </c>
      <c r="H595" s="7">
        <f t="shared" si="28"/>
        <v>157149.38179455738</v>
      </c>
      <c r="I595" s="14">
        <f t="shared" si="27"/>
        <v>0.18868668726031479</v>
      </c>
      <c r="J595" s="16">
        <f t="shared" si="29"/>
        <v>0.20300834132824708</v>
      </c>
    </row>
    <row r="596" spans="1:10">
      <c r="A596" s="6" t="s">
        <v>112</v>
      </c>
      <c r="B596" s="5">
        <v>32</v>
      </c>
      <c r="C596" s="6">
        <v>6057</v>
      </c>
      <c r="D596" s="7">
        <v>0</v>
      </c>
      <c r="E596" s="7">
        <v>1429005.7592153661</v>
      </c>
      <c r="F596" s="6" t="s">
        <v>76</v>
      </c>
      <c r="G596" s="11">
        <v>0.05</v>
      </c>
      <c r="H596" s="7">
        <f t="shared" si="28"/>
        <v>0</v>
      </c>
      <c r="I596" s="14">
        <f t="shared" si="27"/>
        <v>0</v>
      </c>
      <c r="J596" s="16">
        <f t="shared" si="29"/>
        <v>0</v>
      </c>
    </row>
    <row r="597" spans="1:10">
      <c r="A597" s="6" t="s">
        <v>112</v>
      </c>
      <c r="B597" s="5">
        <v>52</v>
      </c>
      <c r="C597" s="6">
        <v>16848</v>
      </c>
      <c r="D597" s="7">
        <v>0</v>
      </c>
      <c r="E597" s="7">
        <v>4224054.3488113331</v>
      </c>
      <c r="F597" s="6" t="s">
        <v>76</v>
      </c>
      <c r="G597" s="11">
        <v>0.05</v>
      </c>
      <c r="H597" s="7">
        <f t="shared" si="28"/>
        <v>0</v>
      </c>
      <c r="I597" s="14">
        <f t="shared" si="27"/>
        <v>0</v>
      </c>
      <c r="J597" s="16">
        <f t="shared" si="29"/>
        <v>0</v>
      </c>
    </row>
    <row r="598" spans="1:10">
      <c r="A598" s="6" t="s">
        <v>112</v>
      </c>
      <c r="B598" s="5">
        <v>62</v>
      </c>
      <c r="C598" s="6">
        <v>23850</v>
      </c>
      <c r="D598" s="7">
        <v>0</v>
      </c>
      <c r="E598" s="7">
        <v>6040489.0847284878</v>
      </c>
      <c r="F598" s="6" t="s">
        <v>76</v>
      </c>
      <c r="G598" s="11">
        <v>0.05</v>
      </c>
      <c r="H598" s="7">
        <f t="shared" si="28"/>
        <v>0</v>
      </c>
      <c r="I598" s="14">
        <f t="shared" si="27"/>
        <v>0</v>
      </c>
      <c r="J598" s="16">
        <f t="shared" si="29"/>
        <v>0</v>
      </c>
    </row>
    <row r="599" spans="1:10">
      <c r="A599" s="6" t="s">
        <v>112</v>
      </c>
      <c r="B599" s="5">
        <v>72</v>
      </c>
      <c r="C599" s="6">
        <v>32088</v>
      </c>
      <c r="D599" s="7">
        <v>0</v>
      </c>
      <c r="E599" s="7">
        <v>8205331.1737947324</v>
      </c>
      <c r="F599" s="6" t="s">
        <v>76</v>
      </c>
      <c r="G599" s="11">
        <v>0.05</v>
      </c>
      <c r="H599" s="7">
        <f t="shared" si="28"/>
        <v>0</v>
      </c>
      <c r="I599" s="14">
        <f t="shared" si="27"/>
        <v>0</v>
      </c>
      <c r="J599" s="16">
        <f t="shared" si="29"/>
        <v>0</v>
      </c>
    </row>
    <row r="600" spans="1:10">
      <c r="A600" s="6" t="s">
        <v>112</v>
      </c>
      <c r="B600" s="5">
        <v>90</v>
      </c>
      <c r="C600" s="6">
        <v>47540</v>
      </c>
      <c r="D600" s="7">
        <v>0</v>
      </c>
      <c r="E600" s="7">
        <v>13547845.927751122</v>
      </c>
      <c r="F600" s="6" t="s">
        <v>76</v>
      </c>
      <c r="G600" s="11">
        <v>0.05</v>
      </c>
      <c r="H600" s="7">
        <f t="shared" si="28"/>
        <v>0</v>
      </c>
      <c r="I600" s="14">
        <f t="shared" si="27"/>
        <v>0</v>
      </c>
      <c r="J600" s="16">
        <f t="shared" si="29"/>
        <v>0</v>
      </c>
    </row>
    <row r="601" spans="1:10">
      <c r="A601" s="6" t="s">
        <v>113</v>
      </c>
      <c r="B601" s="5">
        <v>27</v>
      </c>
      <c r="C601" s="6">
        <v>2688</v>
      </c>
      <c r="D601" s="7">
        <v>0</v>
      </c>
      <c r="E601" s="7">
        <v>343860.97148326447</v>
      </c>
      <c r="F601" s="6" t="s">
        <v>76</v>
      </c>
      <c r="G601" s="11"/>
      <c r="H601" s="7">
        <f t="shared" si="28"/>
        <v>0</v>
      </c>
      <c r="I601" s="14">
        <f t="shared" si="27"/>
        <v>0</v>
      </c>
      <c r="J601" s="16">
        <f t="shared" si="29"/>
        <v>0</v>
      </c>
    </row>
    <row r="602" spans="1:10">
      <c r="A602" s="6" t="s">
        <v>113</v>
      </c>
      <c r="B602" s="5">
        <v>33</v>
      </c>
      <c r="C602" s="6">
        <v>3988.8</v>
      </c>
      <c r="D602" s="7">
        <v>0</v>
      </c>
      <c r="E602" s="7">
        <v>501305.437211235</v>
      </c>
      <c r="F602" s="6" t="s">
        <v>76</v>
      </c>
      <c r="G602" s="11"/>
      <c r="H602" s="7">
        <f t="shared" si="28"/>
        <v>0</v>
      </c>
      <c r="I602" s="14">
        <f t="shared" si="27"/>
        <v>0</v>
      </c>
      <c r="J602" s="16">
        <f t="shared" si="29"/>
        <v>0</v>
      </c>
    </row>
    <row r="603" spans="1:10">
      <c r="A603" s="6" t="s">
        <v>113</v>
      </c>
      <c r="B603" s="5">
        <v>42</v>
      </c>
      <c r="C603" s="6">
        <v>6480</v>
      </c>
      <c r="D603" s="7">
        <v>0</v>
      </c>
      <c r="E603" s="7">
        <v>824222.34762175602</v>
      </c>
      <c r="F603" s="6" t="s">
        <v>76</v>
      </c>
      <c r="G603" s="11"/>
      <c r="H603" s="7">
        <f t="shared" si="28"/>
        <v>0</v>
      </c>
      <c r="I603" s="14">
        <f t="shared" si="27"/>
        <v>0</v>
      </c>
      <c r="J603" s="16">
        <f t="shared" si="29"/>
        <v>0</v>
      </c>
    </row>
    <row r="604" spans="1:10">
      <c r="A604" s="6" t="s">
        <v>113</v>
      </c>
      <c r="B604" s="5">
        <v>46.5</v>
      </c>
      <c r="C604" s="6">
        <v>8064</v>
      </c>
      <c r="D604" s="7">
        <v>0</v>
      </c>
      <c r="E604" s="7">
        <v>1050318.1670007955</v>
      </c>
      <c r="F604" s="6" t="s">
        <v>76</v>
      </c>
      <c r="G604" s="11"/>
      <c r="H604" s="7">
        <f t="shared" si="28"/>
        <v>0</v>
      </c>
      <c r="I604" s="14">
        <f t="shared" si="27"/>
        <v>0</v>
      </c>
      <c r="J604" s="16">
        <f t="shared" si="29"/>
        <v>0</v>
      </c>
    </row>
    <row r="605" spans="1:10">
      <c r="A605" s="6" t="s">
        <v>113</v>
      </c>
      <c r="B605" s="5">
        <v>50.5</v>
      </c>
      <c r="C605" s="6">
        <v>9542.4</v>
      </c>
      <c r="D605" s="7">
        <v>0</v>
      </c>
      <c r="E605" s="7">
        <v>1233050.0235628709</v>
      </c>
      <c r="F605" s="6" t="s">
        <v>76</v>
      </c>
      <c r="G605" s="11"/>
      <c r="H605" s="7">
        <f t="shared" si="28"/>
        <v>0</v>
      </c>
      <c r="I605" s="14">
        <f t="shared" si="27"/>
        <v>0</v>
      </c>
      <c r="J605" s="16">
        <f t="shared" si="29"/>
        <v>0</v>
      </c>
    </row>
    <row r="606" spans="1:10">
      <c r="A606" s="6" t="s">
        <v>113</v>
      </c>
      <c r="B606" s="5">
        <v>53.5</v>
      </c>
      <c r="C606" s="6">
        <v>10704</v>
      </c>
      <c r="D606" s="7">
        <v>0</v>
      </c>
      <c r="E606" s="7">
        <v>1368124.1124013676</v>
      </c>
      <c r="F606" s="6" t="s">
        <v>76</v>
      </c>
      <c r="G606" s="11"/>
      <c r="H606" s="7">
        <f t="shared" si="28"/>
        <v>0</v>
      </c>
      <c r="I606" s="14">
        <f t="shared" si="27"/>
        <v>0</v>
      </c>
      <c r="J606" s="16">
        <f t="shared" si="29"/>
        <v>0</v>
      </c>
    </row>
    <row r="607" spans="1:10">
      <c r="A607" s="6" t="s">
        <v>113</v>
      </c>
      <c r="B607" s="5">
        <v>58.5</v>
      </c>
      <c r="C607" s="6">
        <v>12480</v>
      </c>
      <c r="D607" s="7">
        <v>0</v>
      </c>
      <c r="E607" s="7">
        <v>1577455.7684483582</v>
      </c>
      <c r="F607" s="6" t="s">
        <v>76</v>
      </c>
      <c r="G607" s="11"/>
      <c r="H607" s="7">
        <f t="shared" si="28"/>
        <v>0</v>
      </c>
      <c r="I607" s="14">
        <f t="shared" si="27"/>
        <v>0</v>
      </c>
      <c r="J607" s="16">
        <f t="shared" si="29"/>
        <v>0</v>
      </c>
    </row>
    <row r="608" spans="1:10">
      <c r="A608" s="6" t="s">
        <v>114</v>
      </c>
      <c r="B608" s="5">
        <v>65</v>
      </c>
      <c r="C608" s="6">
        <v>16250</v>
      </c>
      <c r="D608" s="7">
        <v>0</v>
      </c>
      <c r="E608" s="7">
        <v>1921359.1332072867</v>
      </c>
      <c r="F608" s="6" t="s">
        <v>72</v>
      </c>
      <c r="G608" s="11"/>
      <c r="H608" s="7">
        <f t="shared" si="28"/>
        <v>0</v>
      </c>
      <c r="I608" s="14">
        <f t="shared" si="27"/>
        <v>0</v>
      </c>
      <c r="J608" s="16">
        <f t="shared" si="29"/>
        <v>0</v>
      </c>
    </row>
    <row r="609" spans="1:10">
      <c r="A609" s="6" t="s">
        <v>115</v>
      </c>
      <c r="B609" s="5">
        <v>63</v>
      </c>
      <c r="C609" s="6">
        <v>17800</v>
      </c>
      <c r="D609" s="7">
        <v>835240.49828637834</v>
      </c>
      <c r="E609" s="7">
        <v>0</v>
      </c>
      <c r="F609" s="6" t="s">
        <v>72</v>
      </c>
      <c r="G609" s="11">
        <v>0.08</v>
      </c>
      <c r="H609" s="7">
        <f t="shared" si="28"/>
        <v>50677.513379173521</v>
      </c>
      <c r="I609" s="14">
        <f t="shared" si="27"/>
        <v>0</v>
      </c>
      <c r="J609" s="16">
        <f t="shared" si="29"/>
        <v>0</v>
      </c>
    </row>
    <row r="610" spans="1:10">
      <c r="A610" s="6" t="s">
        <v>116</v>
      </c>
      <c r="B610" s="5">
        <v>25</v>
      </c>
      <c r="C610" s="6">
        <v>2660</v>
      </c>
      <c r="D610" s="7">
        <f>'13'!C8</f>
        <v>292.35000000000002</v>
      </c>
      <c r="E610" s="7"/>
      <c r="F610" s="6" t="s">
        <v>72</v>
      </c>
      <c r="G610" s="11">
        <v>0.15</v>
      </c>
      <c r="H610" s="7">
        <f t="shared" si="28"/>
        <v>126.39191729323306</v>
      </c>
      <c r="I610" s="14">
        <f t="shared" si="27"/>
        <v>0</v>
      </c>
      <c r="J610" s="16">
        <f t="shared" si="29"/>
        <v>0</v>
      </c>
    </row>
    <row r="611" spans="1:10">
      <c r="A611" s="6" t="s">
        <v>116</v>
      </c>
      <c r="B611" s="5">
        <v>28</v>
      </c>
      <c r="C611" s="6">
        <v>3380</v>
      </c>
      <c r="D611" s="7">
        <f>'13'!C9</f>
        <v>366.06</v>
      </c>
      <c r="E611" s="7"/>
      <c r="F611" s="6" t="s">
        <v>72</v>
      </c>
      <c r="G611" s="11">
        <v>0.15</v>
      </c>
      <c r="H611" s="7">
        <f t="shared" si="28"/>
        <v>124.54704142011833</v>
      </c>
      <c r="I611" s="14">
        <f t="shared" si="27"/>
        <v>0</v>
      </c>
      <c r="J611" s="16">
        <f t="shared" si="29"/>
        <v>0</v>
      </c>
    </row>
    <row r="612" spans="1:10">
      <c r="A612" s="6" t="s">
        <v>116</v>
      </c>
      <c r="B612" s="5">
        <v>32</v>
      </c>
      <c r="C612" s="6">
        <v>4200</v>
      </c>
      <c r="D612" s="7">
        <f>'13'!C10</f>
        <v>445.63</v>
      </c>
      <c r="E612" s="7"/>
      <c r="F612" s="6" t="s">
        <v>72</v>
      </c>
      <c r="G612" s="11">
        <v>0.15</v>
      </c>
      <c r="H612" s="7">
        <f t="shared" si="28"/>
        <v>122.01773809523809</v>
      </c>
      <c r="I612" s="14">
        <f t="shared" si="27"/>
        <v>0</v>
      </c>
      <c r="J612" s="16">
        <f t="shared" si="29"/>
        <v>0</v>
      </c>
    </row>
    <row r="613" spans="1:10">
      <c r="A613" s="6" t="s">
        <v>116</v>
      </c>
      <c r="B613" s="5">
        <v>35</v>
      </c>
      <c r="C613" s="6">
        <v>5050</v>
      </c>
      <c r="D613" s="7">
        <f>'13'!C11</f>
        <v>530.53</v>
      </c>
      <c r="E613" s="7"/>
      <c r="F613" s="6" t="s">
        <v>72</v>
      </c>
      <c r="G613" s="11">
        <v>0.15</v>
      </c>
      <c r="H613" s="7">
        <f t="shared" si="28"/>
        <v>120.81376237623761</v>
      </c>
      <c r="I613" s="14">
        <f t="shared" si="27"/>
        <v>0</v>
      </c>
      <c r="J613" s="16">
        <f t="shared" si="29"/>
        <v>0</v>
      </c>
    </row>
    <row r="614" spans="1:10">
      <c r="A614" s="6" t="s">
        <v>116</v>
      </c>
      <c r="B614" s="5">
        <v>38</v>
      </c>
      <c r="C614" s="6">
        <v>5980</v>
      </c>
      <c r="D614" s="7">
        <f>'13'!C12</f>
        <v>626.02</v>
      </c>
      <c r="E614" s="7"/>
      <c r="F614" s="6" t="s">
        <v>72</v>
      </c>
      <c r="G614" s="11">
        <v>0.15</v>
      </c>
      <c r="H614" s="7">
        <f t="shared" si="28"/>
        <v>120.38846153846151</v>
      </c>
      <c r="I614" s="14">
        <f t="shared" si="27"/>
        <v>0</v>
      </c>
      <c r="J614" s="16">
        <f t="shared" si="29"/>
        <v>0</v>
      </c>
    </row>
    <row r="615" spans="1:10">
      <c r="A615" s="6" t="s">
        <v>116</v>
      </c>
      <c r="B615" s="5">
        <v>25</v>
      </c>
      <c r="C615" s="6">
        <v>2450</v>
      </c>
      <c r="D615" s="7">
        <f>'13'!C14</f>
        <v>300.99</v>
      </c>
      <c r="E615" s="7"/>
      <c r="F615" s="6" t="s">
        <v>74</v>
      </c>
      <c r="G615" s="11">
        <v>0.1</v>
      </c>
      <c r="H615" s="7">
        <f t="shared" si="28"/>
        <v>135.13836734693879</v>
      </c>
      <c r="I615" s="14">
        <f t="shared" si="27"/>
        <v>0</v>
      </c>
      <c r="J615" s="16">
        <f t="shared" si="29"/>
        <v>0</v>
      </c>
    </row>
    <row r="616" spans="1:10">
      <c r="A616" s="6" t="s">
        <v>116</v>
      </c>
      <c r="B616" s="5">
        <v>28</v>
      </c>
      <c r="C616" s="6">
        <v>3000</v>
      </c>
      <c r="D616" s="7">
        <f>'13'!C15</f>
        <v>360.24</v>
      </c>
      <c r="E616" s="7"/>
      <c r="F616" s="6" t="s">
        <v>74</v>
      </c>
      <c r="G616" s="11">
        <v>0.1</v>
      </c>
      <c r="H616" s="7">
        <f t="shared" si="28"/>
        <v>132.08800000000002</v>
      </c>
      <c r="I616" s="14">
        <f t="shared" si="27"/>
        <v>0</v>
      </c>
      <c r="J616" s="16">
        <f t="shared" si="29"/>
        <v>0</v>
      </c>
    </row>
    <row r="617" spans="1:10">
      <c r="A617" s="6" t="s">
        <v>116</v>
      </c>
      <c r="B617" s="5">
        <v>32</v>
      </c>
      <c r="C617" s="6">
        <v>3800</v>
      </c>
      <c r="D617" s="7">
        <f>'13'!C16</f>
        <v>450.3</v>
      </c>
      <c r="E617" s="7"/>
      <c r="F617" s="6" t="s">
        <v>74</v>
      </c>
      <c r="G617" s="11">
        <v>0.1</v>
      </c>
      <c r="H617" s="7">
        <f t="shared" si="28"/>
        <v>130.35000000000002</v>
      </c>
      <c r="I617" s="14">
        <f t="shared" si="27"/>
        <v>0</v>
      </c>
      <c r="J617" s="16">
        <f t="shared" si="29"/>
        <v>0</v>
      </c>
    </row>
    <row r="618" spans="1:10">
      <c r="A618" s="6" t="s">
        <v>116</v>
      </c>
      <c r="B618" s="5">
        <v>35</v>
      </c>
      <c r="C618" s="6">
        <v>4640</v>
      </c>
      <c r="D618" s="7">
        <f>'13'!C17</f>
        <v>543.16</v>
      </c>
      <c r="E618" s="7"/>
      <c r="F618" s="6" t="s">
        <v>74</v>
      </c>
      <c r="G618" s="11">
        <v>0.1</v>
      </c>
      <c r="H618" s="7">
        <f t="shared" si="28"/>
        <v>128.76637931034483</v>
      </c>
      <c r="I618" s="14">
        <f t="shared" si="27"/>
        <v>0</v>
      </c>
      <c r="J618" s="16">
        <f t="shared" si="29"/>
        <v>0</v>
      </c>
    </row>
    <row r="619" spans="1:10">
      <c r="A619" s="6" t="s">
        <v>116</v>
      </c>
      <c r="B619" s="5">
        <v>38</v>
      </c>
      <c r="C619" s="6">
        <v>5450</v>
      </c>
      <c r="D619" s="7">
        <f>'13'!C18</f>
        <v>644.95000000000005</v>
      </c>
      <c r="E619" s="7"/>
      <c r="F619" s="6" t="s">
        <v>74</v>
      </c>
      <c r="G619" s="11">
        <v>0.1</v>
      </c>
      <c r="H619" s="7">
        <f t="shared" si="28"/>
        <v>130.17339449541288</v>
      </c>
      <c r="I619" s="14">
        <f t="shared" si="27"/>
        <v>0</v>
      </c>
      <c r="J619" s="16">
        <f t="shared" si="29"/>
        <v>0</v>
      </c>
    </row>
  </sheetData>
  <autoFilter ref="A2:J619"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N70"/>
  <sheetViews>
    <sheetView zoomScale="80" zoomScaleNormal="80" zoomScaleSheetLayoutView="75" workbookViewId="0">
      <selection activeCell="L1" sqref="L1"/>
    </sheetView>
  </sheetViews>
  <sheetFormatPr defaultColWidth="8.85546875" defaultRowHeight="12.75"/>
  <cols>
    <col min="1" max="1" width="24.5703125" style="55" customWidth="1"/>
    <col min="2" max="2" width="13.85546875" style="55" customWidth="1"/>
    <col min="3" max="3" width="14.42578125" style="55" bestFit="1" customWidth="1"/>
    <col min="4" max="4" width="19.28515625" style="55" customWidth="1"/>
    <col min="5" max="5" width="14.5703125" style="55" customWidth="1"/>
    <col min="6" max="6" width="7.28515625" style="55" customWidth="1"/>
    <col min="7" max="7" width="21.28515625" style="55" customWidth="1"/>
    <col min="8" max="16384" width="8.85546875" style="55"/>
  </cols>
  <sheetData>
    <row r="1" spans="1:11" ht="18">
      <c r="A1" s="324" t="s">
        <v>361</v>
      </c>
      <c r="B1" s="325"/>
      <c r="C1" s="325"/>
      <c r="D1" s="325"/>
      <c r="E1" s="325"/>
      <c r="F1" s="325"/>
      <c r="G1" s="325"/>
      <c r="H1" s="128"/>
      <c r="I1" s="129"/>
      <c r="J1" s="102" t="s">
        <v>65</v>
      </c>
    </row>
    <row r="2" spans="1:11" ht="18">
      <c r="A2" s="130"/>
      <c r="B2" s="131"/>
      <c r="C2" s="131"/>
      <c r="D2" s="131"/>
      <c r="E2" s="131"/>
      <c r="F2" s="131"/>
      <c r="G2" s="131"/>
      <c r="H2" s="131"/>
      <c r="I2" s="54"/>
    </row>
    <row r="3" spans="1:11" ht="18">
      <c r="A3" s="132"/>
      <c r="B3" s="57"/>
      <c r="C3" s="57"/>
      <c r="D3" s="57"/>
      <c r="E3" s="57"/>
      <c r="F3" s="57"/>
      <c r="G3" s="131"/>
      <c r="H3" s="131"/>
      <c r="I3" s="54"/>
    </row>
    <row r="4" spans="1:11" ht="18.75">
      <c r="A4" s="133" t="s">
        <v>380</v>
      </c>
      <c r="B4" s="134"/>
      <c r="C4" s="134"/>
      <c r="D4" s="135"/>
      <c r="E4" s="135"/>
      <c r="F4" s="136"/>
      <c r="G4" s="137">
        <v>0.15</v>
      </c>
      <c r="H4" s="138"/>
      <c r="I4" s="139"/>
      <c r="J4" s="140"/>
      <c r="K4" s="141"/>
    </row>
    <row r="5" spans="1:11" ht="18.75">
      <c r="A5" s="133" t="s">
        <v>379</v>
      </c>
      <c r="B5" s="134"/>
      <c r="C5" s="134"/>
      <c r="D5" s="135"/>
      <c r="E5" s="135"/>
      <c r="F5" s="136"/>
      <c r="G5" s="137">
        <v>0.2</v>
      </c>
      <c r="H5" s="138"/>
      <c r="I5" s="65"/>
      <c r="J5" s="62"/>
      <c r="K5" s="62"/>
    </row>
    <row r="6" spans="1:11" ht="18.75">
      <c r="A6" s="133" t="s">
        <v>378</v>
      </c>
      <c r="B6" s="134"/>
      <c r="C6" s="134"/>
      <c r="D6" s="135"/>
      <c r="E6" s="135"/>
      <c r="F6" s="136"/>
      <c r="G6" s="137">
        <v>0.3</v>
      </c>
      <c r="H6" s="138"/>
      <c r="I6" s="65"/>
      <c r="J6" s="62"/>
      <c r="K6" s="62"/>
    </row>
    <row r="7" spans="1:11" ht="18.75">
      <c r="A7" s="133" t="s">
        <v>377</v>
      </c>
      <c r="B7" s="134"/>
      <c r="C7" s="134"/>
      <c r="D7" s="135"/>
      <c r="E7" s="135"/>
      <c r="F7" s="136"/>
      <c r="G7" s="137">
        <v>0.45</v>
      </c>
      <c r="H7" s="138"/>
      <c r="I7" s="65"/>
      <c r="J7" s="62"/>
      <c r="K7" s="62"/>
    </row>
    <row r="8" spans="1:11" ht="18.600000000000001" customHeight="1">
      <c r="A8" s="133" t="s">
        <v>376</v>
      </c>
      <c r="B8" s="134"/>
      <c r="C8" s="134"/>
      <c r="D8" s="135"/>
      <c r="E8" s="135"/>
      <c r="F8" s="136"/>
      <c r="G8" s="137">
        <v>0.05</v>
      </c>
      <c r="H8" s="138"/>
      <c r="I8" s="65"/>
      <c r="J8" s="62"/>
      <c r="K8" s="62"/>
    </row>
    <row r="9" spans="1:11" ht="18.600000000000001" customHeight="1">
      <c r="A9" s="133" t="s">
        <v>371</v>
      </c>
      <c r="B9" s="134"/>
      <c r="C9" s="134"/>
      <c r="D9" s="135"/>
      <c r="E9" s="135"/>
      <c r="F9" s="136"/>
      <c r="G9" s="137">
        <v>0.05</v>
      </c>
      <c r="H9" s="138"/>
      <c r="I9" s="65"/>
      <c r="J9" s="62"/>
      <c r="K9" s="62"/>
    </row>
    <row r="10" spans="1:11" ht="18.600000000000001" customHeight="1">
      <c r="A10" s="133" t="s">
        <v>372</v>
      </c>
      <c r="B10" s="134"/>
      <c r="C10" s="134"/>
      <c r="D10" s="135"/>
      <c r="E10" s="135"/>
      <c r="F10" s="136"/>
      <c r="G10" s="137">
        <v>0.01</v>
      </c>
      <c r="H10" s="138"/>
      <c r="I10" s="65"/>
      <c r="J10" s="62"/>
      <c r="K10" s="62"/>
    </row>
    <row r="11" spans="1:11" ht="18.600000000000001" customHeight="1">
      <c r="A11" s="133" t="s">
        <v>375</v>
      </c>
      <c r="B11" s="134"/>
      <c r="C11" s="134"/>
      <c r="D11" s="135"/>
      <c r="E11" s="135"/>
      <c r="F11" s="136"/>
      <c r="G11" s="137">
        <v>0.08</v>
      </c>
      <c r="H11" s="138"/>
      <c r="I11" s="65"/>
      <c r="J11" s="62"/>
      <c r="K11" s="62"/>
    </row>
    <row r="12" spans="1:11" ht="18.600000000000001" customHeight="1">
      <c r="A12" s="133" t="s">
        <v>374</v>
      </c>
      <c r="B12" s="134"/>
      <c r="C12" s="134"/>
      <c r="D12" s="135"/>
      <c r="E12" s="135"/>
      <c r="F12" s="136"/>
      <c r="G12" s="137">
        <v>0.05</v>
      </c>
      <c r="H12" s="138"/>
      <c r="I12" s="65"/>
      <c r="J12" s="62"/>
      <c r="K12" s="62"/>
    </row>
    <row r="13" spans="1:11" s="148" customFormat="1" ht="18.600000000000001" customHeight="1">
      <c r="A13" s="142" t="s">
        <v>373</v>
      </c>
      <c r="B13" s="136"/>
      <c r="C13" s="136"/>
      <c r="D13" s="143"/>
      <c r="E13" s="143"/>
      <c r="F13" s="136"/>
      <c r="G13" s="144">
        <v>0.03</v>
      </c>
      <c r="H13" s="145"/>
      <c r="I13" s="146"/>
      <c r="J13" s="147"/>
      <c r="K13" s="147"/>
    </row>
    <row r="14" spans="1:11" ht="18.75">
      <c r="A14" s="51"/>
      <c r="B14" s="134"/>
      <c r="C14" s="134"/>
      <c r="D14" s="134"/>
      <c r="E14" s="134"/>
      <c r="F14" s="136"/>
      <c r="G14" s="138"/>
      <c r="H14" s="138"/>
      <c r="I14" s="65"/>
      <c r="J14" s="62"/>
      <c r="K14" s="62"/>
    </row>
    <row r="15" spans="1:11" ht="18.75">
      <c r="A15" s="149" t="s">
        <v>383</v>
      </c>
      <c r="B15" s="136"/>
      <c r="C15" s="136"/>
      <c r="D15" s="143"/>
      <c r="E15" s="143"/>
      <c r="F15" s="134"/>
      <c r="G15" s="150"/>
      <c r="H15" s="150"/>
      <c r="I15" s="151"/>
      <c r="J15" s="152"/>
      <c r="K15" s="152"/>
    </row>
    <row r="16" spans="1:11" ht="18.75">
      <c r="A16" s="149"/>
      <c r="B16" s="136"/>
      <c r="C16" s="136"/>
      <c r="D16" s="143"/>
      <c r="E16" s="143"/>
      <c r="F16" s="134"/>
      <c r="G16" s="150"/>
      <c r="H16" s="150"/>
      <c r="I16" s="151"/>
      <c r="J16" s="152"/>
      <c r="K16" s="152"/>
    </row>
    <row r="17" spans="1:14" ht="18.75">
      <c r="A17" s="149" t="s">
        <v>351</v>
      </c>
      <c r="B17" s="134"/>
      <c r="C17" s="134"/>
      <c r="D17" s="135"/>
      <c r="E17" s="135"/>
      <c r="F17" s="134"/>
      <c r="G17" s="150"/>
      <c r="H17" s="150"/>
      <c r="I17" s="151"/>
      <c r="J17" s="152"/>
      <c r="K17" s="152"/>
    </row>
    <row r="18" spans="1:14" ht="18.75">
      <c r="A18" s="153" t="s">
        <v>352</v>
      </c>
      <c r="B18" s="134"/>
      <c r="C18" s="134"/>
      <c r="D18" s="143"/>
      <c r="E18" s="135"/>
      <c r="F18" s="134"/>
      <c r="G18" s="150"/>
      <c r="H18" s="150"/>
      <c r="I18" s="151"/>
      <c r="J18" s="152"/>
      <c r="K18" s="152"/>
    </row>
    <row r="19" spans="1:14" ht="18.75">
      <c r="A19" s="154"/>
      <c r="B19" s="134"/>
      <c r="C19" s="134"/>
      <c r="D19" s="143"/>
      <c r="E19" s="135"/>
      <c r="F19" s="134"/>
      <c r="G19" s="150"/>
      <c r="H19" s="150"/>
      <c r="I19" s="151"/>
      <c r="J19" s="152"/>
      <c r="K19" s="152"/>
    </row>
    <row r="20" spans="1:14" ht="18">
      <c r="A20" s="133"/>
      <c r="B20" s="136"/>
      <c r="C20" s="136"/>
      <c r="D20" s="143"/>
      <c r="E20" s="143"/>
      <c r="F20" s="134"/>
      <c r="G20" s="155"/>
      <c r="H20" s="156"/>
      <c r="I20" s="157"/>
      <c r="J20" s="158"/>
      <c r="K20" s="159"/>
    </row>
    <row r="21" spans="1:14" ht="19.149999999999999" customHeight="1">
      <c r="A21" s="153" t="s">
        <v>362</v>
      </c>
      <c r="B21" s="136"/>
      <c r="C21" s="136"/>
      <c r="D21" s="143"/>
      <c r="E21" s="143"/>
      <c r="F21" s="134"/>
      <c r="G21" s="155"/>
      <c r="H21" s="156"/>
      <c r="I21" s="157"/>
      <c r="J21" s="158"/>
      <c r="K21" s="159"/>
    </row>
    <row r="22" spans="1:14" ht="19.149999999999999" customHeight="1">
      <c r="A22" s="160" t="s">
        <v>368</v>
      </c>
      <c r="B22" s="136"/>
      <c r="C22" s="136"/>
      <c r="D22" s="143"/>
      <c r="E22" s="143"/>
      <c r="F22" s="134"/>
      <c r="G22" s="155"/>
      <c r="H22" s="156"/>
      <c r="I22" s="157"/>
      <c r="J22" s="158"/>
      <c r="K22" s="159"/>
    </row>
    <row r="23" spans="1:14" ht="19.149999999999999" customHeight="1">
      <c r="A23" s="149" t="s">
        <v>364</v>
      </c>
      <c r="B23" s="136"/>
      <c r="C23" s="136"/>
      <c r="D23" s="143"/>
      <c r="E23" s="143"/>
      <c r="F23" s="134"/>
      <c r="G23" s="155"/>
      <c r="H23" s="156"/>
      <c r="I23" s="157"/>
      <c r="J23" s="158"/>
      <c r="K23" s="159"/>
    </row>
    <row r="24" spans="1:14" ht="18.75">
      <c r="A24" s="149" t="s">
        <v>366</v>
      </c>
      <c r="B24" s="161"/>
      <c r="C24" s="161"/>
      <c r="D24" s="138"/>
      <c r="E24" s="52"/>
      <c r="F24" s="138"/>
      <c r="G24" s="52"/>
      <c r="H24" s="131"/>
      <c r="I24" s="54"/>
      <c r="J24" s="162"/>
      <c r="K24" s="162"/>
      <c r="N24" s="55" t="s">
        <v>125</v>
      </c>
    </row>
    <row r="25" spans="1:14" ht="18.75">
      <c r="A25" s="149" t="s">
        <v>369</v>
      </c>
      <c r="B25" s="138"/>
      <c r="C25" s="138"/>
      <c r="D25" s="138"/>
      <c r="E25" s="138"/>
      <c r="F25" s="138"/>
      <c r="G25" s="138"/>
      <c r="H25" s="138"/>
      <c r="I25" s="163"/>
      <c r="J25" s="164"/>
      <c r="K25" s="165"/>
    </row>
    <row r="26" spans="1:14" ht="18.75">
      <c r="A26" s="149"/>
      <c r="B26" s="138"/>
      <c r="C26" s="138"/>
      <c r="D26" s="138"/>
      <c r="E26" s="138"/>
      <c r="F26" s="138"/>
      <c r="G26" s="138"/>
      <c r="H26" s="138"/>
      <c r="I26" s="163"/>
      <c r="J26" s="164"/>
      <c r="K26" s="165"/>
    </row>
    <row r="27" spans="1:14" ht="18.75">
      <c r="A27" s="153" t="s">
        <v>353</v>
      </c>
      <c r="B27" s="136"/>
      <c r="C27" s="136"/>
      <c r="D27" s="143"/>
      <c r="E27" s="134"/>
      <c r="F27" s="134"/>
      <c r="G27" s="138"/>
      <c r="H27" s="138"/>
      <c r="I27" s="166"/>
      <c r="J27" s="162"/>
      <c r="K27" s="162"/>
    </row>
    <row r="28" spans="1:14" ht="18.75">
      <c r="A28" s="149" t="s">
        <v>354</v>
      </c>
      <c r="B28" s="136"/>
      <c r="C28" s="136"/>
      <c r="D28" s="143"/>
      <c r="E28" s="134"/>
      <c r="F28" s="134"/>
      <c r="G28" s="138"/>
      <c r="H28" s="138"/>
      <c r="I28" s="166"/>
      <c r="J28" s="162"/>
      <c r="K28" s="162"/>
    </row>
    <row r="29" spans="1:14" ht="18.75">
      <c r="A29" s="149" t="s">
        <v>355</v>
      </c>
      <c r="B29" s="136"/>
      <c r="C29" s="136"/>
      <c r="D29" s="143"/>
      <c r="E29" s="134"/>
      <c r="F29" s="134"/>
      <c r="G29" s="138"/>
      <c r="H29" s="138"/>
      <c r="I29" s="166"/>
      <c r="J29" s="162"/>
      <c r="K29" s="162"/>
    </row>
    <row r="30" spans="1:14" ht="18.75">
      <c r="A30" s="149" t="s">
        <v>367</v>
      </c>
      <c r="B30" s="52"/>
      <c r="C30" s="131"/>
      <c r="D30" s="138"/>
      <c r="E30" s="138"/>
      <c r="F30" s="138"/>
      <c r="G30" s="138"/>
      <c r="H30" s="138"/>
      <c r="I30" s="163"/>
      <c r="J30" s="167"/>
      <c r="K30" s="164"/>
    </row>
    <row r="31" spans="1:14" ht="18.75" customHeight="1">
      <c r="A31" s="326" t="s">
        <v>356</v>
      </c>
      <c r="B31" s="327"/>
      <c r="C31" s="327"/>
      <c r="D31" s="327"/>
      <c r="E31" s="327"/>
      <c r="F31" s="327"/>
      <c r="G31" s="327"/>
      <c r="H31" s="327"/>
      <c r="I31" s="328"/>
    </row>
    <row r="32" spans="1:14" ht="18.75" customHeight="1">
      <c r="A32" s="326"/>
      <c r="B32" s="327"/>
      <c r="C32" s="327"/>
      <c r="D32" s="327"/>
      <c r="E32" s="327"/>
      <c r="F32" s="327"/>
      <c r="G32" s="327"/>
      <c r="H32" s="327"/>
      <c r="I32" s="328"/>
      <c r="J32" s="162"/>
      <c r="K32" s="162"/>
    </row>
    <row r="33" spans="1:11" ht="18.75">
      <c r="A33" s="133"/>
      <c r="B33" s="136"/>
      <c r="C33" s="136"/>
      <c r="D33" s="143"/>
      <c r="E33" s="134"/>
      <c r="F33" s="134"/>
      <c r="G33" s="138"/>
      <c r="H33" s="138"/>
      <c r="I33" s="166"/>
      <c r="J33" s="162"/>
      <c r="K33" s="162"/>
    </row>
    <row r="34" spans="1:11" ht="18.75">
      <c r="A34" s="133"/>
      <c r="B34" s="136"/>
      <c r="C34" s="136"/>
      <c r="D34" s="143"/>
      <c r="E34" s="134"/>
      <c r="F34" s="134"/>
      <c r="G34" s="138"/>
      <c r="H34" s="138"/>
      <c r="I34" s="166"/>
      <c r="J34" s="162"/>
      <c r="K34" s="162"/>
    </row>
    <row r="35" spans="1:11" ht="18.75">
      <c r="A35" s="153" t="s">
        <v>350</v>
      </c>
      <c r="B35" s="136"/>
      <c r="C35" s="136"/>
      <c r="D35" s="161"/>
      <c r="E35" s="134"/>
      <c r="F35" s="135"/>
      <c r="G35" s="138"/>
      <c r="H35" s="138"/>
      <c r="I35" s="166"/>
      <c r="J35" s="162"/>
      <c r="K35" s="162"/>
    </row>
    <row r="36" spans="1:11" ht="18.75">
      <c r="A36" s="153" t="s">
        <v>365</v>
      </c>
      <c r="B36" s="52"/>
      <c r="C36" s="52"/>
      <c r="D36" s="52"/>
      <c r="E36" s="52"/>
      <c r="F36" s="52"/>
      <c r="G36" s="52"/>
      <c r="H36" s="52"/>
      <c r="I36" s="54"/>
    </row>
    <row r="37" spans="1:11">
      <c r="A37" s="51"/>
      <c r="B37" s="52"/>
      <c r="C37" s="52"/>
      <c r="D37" s="52"/>
      <c r="E37" s="52"/>
      <c r="F37" s="52"/>
      <c r="G37" s="52"/>
      <c r="H37" s="52"/>
      <c r="I37" s="54"/>
    </row>
    <row r="38" spans="1:11" ht="18.75" customHeight="1">
      <c r="A38" s="329">
        <f>оглавление!E9</f>
        <v>0</v>
      </c>
      <c r="B38" s="330"/>
      <c r="C38" s="330"/>
      <c r="D38" s="330"/>
      <c r="E38" s="168" t="s">
        <v>126</v>
      </c>
      <c r="F38" s="131"/>
      <c r="G38" s="169">
        <f>оглавление!H9</f>
        <v>0</v>
      </c>
      <c r="H38" s="131"/>
      <c r="I38" s="54"/>
    </row>
    <row r="39" spans="1:11" ht="18">
      <c r="A39" s="130"/>
      <c r="B39" s="131"/>
      <c r="C39" s="131"/>
      <c r="D39" s="131"/>
      <c r="E39" s="131"/>
      <c r="F39" s="131"/>
      <c r="G39" s="131"/>
      <c r="H39" s="131"/>
      <c r="I39" s="54"/>
    </row>
    <row r="40" spans="1:11" ht="18">
      <c r="A40" s="130"/>
      <c r="B40" s="131"/>
      <c r="C40" s="131"/>
      <c r="D40" s="131"/>
      <c r="E40" s="131"/>
      <c r="F40" s="131"/>
      <c r="G40" s="131"/>
      <c r="H40" s="131"/>
      <c r="I40" s="54"/>
    </row>
    <row r="41" spans="1:11" ht="18">
      <c r="A41" s="130"/>
      <c r="B41" s="131"/>
      <c r="C41" s="131"/>
      <c r="D41" s="131"/>
      <c r="E41" s="131"/>
      <c r="F41" s="131"/>
      <c r="G41" s="131"/>
      <c r="H41" s="131"/>
      <c r="I41" s="54"/>
    </row>
    <row r="42" spans="1:11" ht="18">
      <c r="A42" s="130"/>
      <c r="B42" s="131"/>
      <c r="C42" s="131"/>
      <c r="D42" s="131"/>
      <c r="E42" s="131"/>
      <c r="F42" s="131"/>
      <c r="G42" s="131"/>
      <c r="H42" s="131"/>
      <c r="I42" s="54"/>
    </row>
    <row r="43" spans="1:11" ht="20.25">
      <c r="A43" s="170" t="s">
        <v>127</v>
      </c>
      <c r="B43" s="171" t="s">
        <v>128</v>
      </c>
      <c r="C43" s="131"/>
      <c r="D43" s="131"/>
      <c r="E43" s="131"/>
      <c r="F43" s="131"/>
      <c r="G43" s="131"/>
      <c r="H43" s="131"/>
      <c r="I43" s="54"/>
    </row>
    <row r="44" spans="1:11" ht="20.25">
      <c r="A44" s="130"/>
      <c r="B44" s="171" t="s">
        <v>124</v>
      </c>
      <c r="C44" s="131"/>
      <c r="D44" s="52"/>
      <c r="E44" s="131"/>
      <c r="F44" s="131"/>
      <c r="G44" s="131"/>
      <c r="H44" s="131"/>
      <c r="I44" s="54"/>
    </row>
    <row r="45" spans="1:11" ht="18">
      <c r="A45" s="130"/>
      <c r="B45" s="131"/>
      <c r="C45" s="131"/>
      <c r="D45" s="131"/>
      <c r="E45" s="131"/>
      <c r="F45" s="131"/>
      <c r="G45" s="131"/>
      <c r="H45" s="131"/>
      <c r="I45" s="54"/>
    </row>
    <row r="46" spans="1:11" ht="18">
      <c r="A46" s="130"/>
      <c r="B46" s="131"/>
      <c r="C46" s="131"/>
      <c r="D46" s="131"/>
      <c r="E46" s="131"/>
      <c r="F46" s="131"/>
      <c r="G46" s="131"/>
      <c r="H46" s="131"/>
      <c r="I46" s="54"/>
    </row>
    <row r="47" spans="1:11" ht="18">
      <c r="A47" s="130"/>
      <c r="B47" s="131"/>
      <c r="C47" s="131"/>
      <c r="D47" s="131"/>
      <c r="E47" s="131"/>
      <c r="F47" s="131"/>
      <c r="G47" s="131"/>
      <c r="H47" s="131"/>
      <c r="I47" s="54"/>
    </row>
    <row r="48" spans="1:11" ht="18">
      <c r="A48" s="130"/>
      <c r="B48" s="131"/>
      <c r="C48" s="131"/>
      <c r="D48" s="131"/>
      <c r="E48" s="131"/>
      <c r="F48" s="131"/>
      <c r="G48" s="131"/>
      <c r="H48" s="131"/>
      <c r="I48" s="54"/>
    </row>
    <row r="49" spans="1:9" ht="18">
      <c r="A49" s="130"/>
      <c r="B49" s="131"/>
      <c r="C49" s="131"/>
      <c r="D49" s="131"/>
      <c r="E49" s="131"/>
      <c r="F49" s="131"/>
      <c r="G49" s="131"/>
      <c r="H49" s="131"/>
      <c r="I49" s="54"/>
    </row>
    <row r="50" spans="1:9" ht="18">
      <c r="A50" s="130"/>
      <c r="B50" s="131"/>
      <c r="C50" s="131"/>
      <c r="D50" s="131"/>
      <c r="E50" s="131"/>
      <c r="F50" s="131"/>
      <c r="G50" s="131"/>
      <c r="H50" s="131"/>
      <c r="I50" s="54"/>
    </row>
    <row r="51" spans="1:9" ht="18">
      <c r="A51" s="130"/>
      <c r="B51" s="131"/>
      <c r="C51" s="131"/>
      <c r="D51" s="131"/>
      <c r="E51" s="131"/>
      <c r="F51" s="131"/>
      <c r="G51" s="131"/>
      <c r="H51" s="131"/>
      <c r="I51" s="54"/>
    </row>
    <row r="52" spans="1:9" ht="18">
      <c r="A52" s="130"/>
      <c r="B52" s="131"/>
      <c r="C52" s="131"/>
      <c r="D52" s="131"/>
      <c r="E52" s="131"/>
      <c r="F52" s="131"/>
      <c r="G52" s="131"/>
      <c r="H52" s="131"/>
      <c r="I52" s="54"/>
    </row>
    <row r="53" spans="1:9" ht="18">
      <c r="A53" s="130"/>
      <c r="B53" s="131"/>
      <c r="C53" s="131"/>
      <c r="D53" s="131"/>
      <c r="E53" s="131"/>
      <c r="F53" s="131"/>
      <c r="G53" s="131"/>
      <c r="H53" s="131"/>
      <c r="I53" s="54"/>
    </row>
    <row r="54" spans="1:9" ht="18">
      <c r="A54" s="130"/>
      <c r="B54" s="131"/>
      <c r="C54" s="131"/>
      <c r="D54" s="131"/>
      <c r="E54" s="131"/>
      <c r="F54" s="131"/>
      <c r="G54" s="131"/>
      <c r="H54" s="131"/>
      <c r="I54" s="54"/>
    </row>
    <row r="55" spans="1:9" ht="18">
      <c r="A55" s="130"/>
      <c r="B55" s="131"/>
      <c r="C55" s="131"/>
      <c r="D55" s="131"/>
      <c r="E55" s="131"/>
      <c r="F55" s="131"/>
      <c r="G55" s="131"/>
      <c r="H55" s="131"/>
      <c r="I55" s="54"/>
    </row>
    <row r="56" spans="1:9" ht="18">
      <c r="A56" s="130"/>
      <c r="B56" s="131"/>
      <c r="C56" s="131"/>
      <c r="D56" s="131"/>
      <c r="E56" s="131"/>
      <c r="F56" s="131"/>
      <c r="G56" s="131"/>
      <c r="H56" s="131"/>
      <c r="I56" s="54"/>
    </row>
    <row r="57" spans="1:9" ht="18">
      <c r="A57" s="130"/>
      <c r="B57" s="131"/>
      <c r="C57" s="131"/>
      <c r="D57" s="131"/>
      <c r="E57" s="131"/>
      <c r="F57" s="131"/>
      <c r="G57" s="131"/>
      <c r="H57" s="131"/>
      <c r="I57" s="54"/>
    </row>
    <row r="58" spans="1:9" ht="18">
      <c r="A58" s="130"/>
      <c r="B58" s="131"/>
      <c r="C58" s="131"/>
      <c r="D58" s="131"/>
      <c r="E58" s="131"/>
      <c r="F58" s="131"/>
      <c r="G58" s="131"/>
      <c r="H58" s="131"/>
      <c r="I58" s="54"/>
    </row>
    <row r="59" spans="1:9" ht="18">
      <c r="A59" s="130"/>
      <c r="B59" s="131"/>
      <c r="C59" s="131"/>
      <c r="D59" s="131"/>
      <c r="E59" s="131"/>
      <c r="F59" s="131"/>
      <c r="G59" s="131"/>
      <c r="H59" s="131"/>
      <c r="I59" s="54"/>
    </row>
    <row r="60" spans="1:9" ht="18">
      <c r="A60" s="130"/>
      <c r="B60" s="131"/>
      <c r="C60" s="131"/>
      <c r="D60" s="131"/>
      <c r="E60" s="131"/>
      <c r="F60" s="131"/>
      <c r="G60" s="131"/>
      <c r="H60" s="131"/>
      <c r="I60" s="54"/>
    </row>
    <row r="61" spans="1:9" ht="18">
      <c r="A61" s="130"/>
      <c r="B61" s="131"/>
      <c r="C61" s="131"/>
      <c r="D61" s="131"/>
      <c r="E61" s="131"/>
      <c r="F61" s="131"/>
      <c r="G61" s="131"/>
      <c r="H61" s="131"/>
      <c r="I61" s="54"/>
    </row>
    <row r="62" spans="1:9" ht="18">
      <c r="A62" s="130"/>
      <c r="B62" s="131"/>
      <c r="C62" s="131"/>
      <c r="D62" s="131"/>
      <c r="E62" s="131"/>
      <c r="F62" s="131"/>
      <c r="G62" s="131"/>
      <c r="H62" s="131"/>
      <c r="I62" s="54"/>
    </row>
    <row r="63" spans="1:9" ht="18">
      <c r="A63" s="130"/>
      <c r="B63" s="131"/>
      <c r="C63" s="131"/>
      <c r="D63" s="131"/>
      <c r="E63" s="131"/>
      <c r="F63" s="131"/>
      <c r="G63" s="131"/>
      <c r="H63" s="131"/>
      <c r="I63" s="54"/>
    </row>
    <row r="64" spans="1:9" ht="18">
      <c r="A64" s="130"/>
      <c r="B64" s="131"/>
      <c r="C64" s="131"/>
      <c r="D64" s="131"/>
      <c r="E64" s="131"/>
      <c r="F64" s="131"/>
      <c r="G64" s="131"/>
      <c r="H64" s="131"/>
      <c r="I64" s="54"/>
    </row>
    <row r="65" spans="1:9" ht="18">
      <c r="A65" s="130"/>
      <c r="B65" s="131"/>
      <c r="C65" s="131"/>
      <c r="D65" s="131"/>
      <c r="E65" s="131"/>
      <c r="F65" s="131"/>
      <c r="G65" s="131"/>
      <c r="H65" s="131"/>
      <c r="I65" s="54"/>
    </row>
    <row r="66" spans="1:9" ht="18">
      <c r="A66" s="130"/>
      <c r="B66" s="131"/>
      <c r="C66" s="131"/>
      <c r="D66" s="131"/>
      <c r="E66" s="131"/>
      <c r="F66" s="131"/>
      <c r="G66" s="131"/>
      <c r="H66" s="131"/>
      <c r="I66" s="54"/>
    </row>
    <row r="67" spans="1:9" ht="18">
      <c r="A67" s="130"/>
      <c r="B67" s="131"/>
      <c r="C67" s="131"/>
      <c r="D67" s="131"/>
      <c r="E67" s="131"/>
      <c r="F67" s="131"/>
      <c r="G67" s="131"/>
      <c r="H67" s="131"/>
      <c r="I67" s="54"/>
    </row>
    <row r="68" spans="1:9" ht="18">
      <c r="A68" s="130"/>
      <c r="B68" s="131"/>
      <c r="C68" s="131"/>
      <c r="D68" s="131"/>
      <c r="E68" s="131"/>
      <c r="F68" s="131"/>
      <c r="G68" s="131"/>
      <c r="H68" s="131"/>
      <c r="I68" s="54"/>
    </row>
    <row r="69" spans="1:9" ht="20.25">
      <c r="A69" s="170"/>
      <c r="B69" s="171"/>
      <c r="C69" s="131"/>
      <c r="D69" s="131"/>
      <c r="E69" s="131"/>
      <c r="F69" s="131"/>
      <c r="G69" s="131"/>
      <c r="H69" s="131"/>
      <c r="I69" s="54"/>
    </row>
    <row r="70" spans="1:9" ht="21" thickBot="1">
      <c r="A70" s="172"/>
      <c r="B70" s="173"/>
      <c r="C70" s="174"/>
      <c r="D70" s="103"/>
      <c r="E70" s="174"/>
      <c r="F70" s="174"/>
      <c r="G70" s="174"/>
      <c r="H70" s="174"/>
      <c r="I70" s="104"/>
    </row>
  </sheetData>
  <mergeCells count="3">
    <mergeCell ref="A1:G1"/>
    <mergeCell ref="A31:I32"/>
    <mergeCell ref="A38:D38"/>
  </mergeCells>
  <phoneticPr fontId="0" type="noConversion"/>
  <hyperlinks>
    <hyperlink ref="J1" location="оглавление!A1" display="Оглавление"/>
  </hyperlinks>
  <printOptions horizontalCentered="1"/>
  <pageMargins left="0.78740157480314965" right="0.39370078740157483" top="0.39370078740157483" bottom="0.39370078740157483" header="0" footer="0"/>
  <pageSetup paperSize="9" scale="67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53"/>
  <sheetViews>
    <sheetView topLeftCell="A55" zoomScaleNormal="100" zoomScaleSheetLayoutView="100" workbookViewId="0">
      <selection activeCell="G1" sqref="G1"/>
    </sheetView>
  </sheetViews>
  <sheetFormatPr defaultColWidth="9.140625" defaultRowHeight="12.75"/>
  <cols>
    <col min="1" max="1" width="9.140625" style="55"/>
    <col min="2" max="2" width="20.7109375" style="55" customWidth="1"/>
    <col min="3" max="3" width="30.140625" style="55" customWidth="1"/>
    <col min="4" max="4" width="21.7109375" style="55" customWidth="1"/>
    <col min="5" max="5" width="20.5703125" style="55" customWidth="1"/>
    <col min="6" max="6" width="20.7109375" style="55" customWidth="1"/>
    <col min="7" max="16384" width="9.140625" style="55"/>
  </cols>
  <sheetData>
    <row r="1" spans="1:6" ht="13.5" thickBot="1">
      <c r="F1" s="284" t="s">
        <v>65</v>
      </c>
    </row>
    <row r="2" spans="1:6" s="45" customFormat="1" ht="12" customHeight="1">
      <c r="A2" s="42"/>
      <c r="B2" s="43"/>
      <c r="C2" s="43"/>
      <c r="D2" s="43"/>
      <c r="E2" s="43"/>
      <c r="F2" s="44"/>
    </row>
    <row r="3" spans="1:6" s="45" customFormat="1" ht="12" customHeight="1">
      <c r="A3" s="46"/>
      <c r="B3" s="47"/>
      <c r="C3" s="47"/>
      <c r="D3" s="47"/>
      <c r="E3" s="47"/>
      <c r="F3" s="48"/>
    </row>
    <row r="4" spans="1:6" s="45" customFormat="1" ht="12" customHeight="1">
      <c r="A4" s="46"/>
      <c r="B4" s="47"/>
      <c r="C4" s="47"/>
      <c r="D4" s="47"/>
      <c r="E4" s="47"/>
      <c r="F4" s="48"/>
    </row>
    <row r="5" spans="1:6" s="45" customFormat="1" ht="12" customHeight="1">
      <c r="A5" s="46"/>
      <c r="B5" s="47"/>
      <c r="C5" s="47"/>
      <c r="D5" s="47"/>
      <c r="E5" s="49"/>
      <c r="F5" s="48"/>
    </row>
    <row r="6" spans="1:6" s="45" customFormat="1" ht="15.75">
      <c r="A6" s="106" t="s">
        <v>408</v>
      </c>
      <c r="B6" s="107"/>
      <c r="C6" s="107"/>
      <c r="D6" s="107"/>
      <c r="E6" s="47"/>
      <c r="F6" s="283"/>
    </row>
    <row r="7" spans="1:6" s="45" customFormat="1" ht="15.75">
      <c r="A7" s="101"/>
      <c r="B7" s="47"/>
      <c r="C7" s="47"/>
      <c r="D7" s="47"/>
      <c r="E7" s="47"/>
      <c r="F7" s="48"/>
    </row>
    <row r="8" spans="1:6" ht="28.15" customHeight="1">
      <c r="A8" s="46" t="s">
        <v>385</v>
      </c>
      <c r="B8" s="274"/>
      <c r="C8" s="274"/>
      <c r="D8" s="274"/>
      <c r="E8" s="274"/>
      <c r="F8" s="285"/>
    </row>
    <row r="9" spans="1:6" ht="15.75">
      <c r="A9" s="46" t="s">
        <v>386</v>
      </c>
      <c r="B9" s="52"/>
      <c r="C9" s="52"/>
      <c r="D9" s="52"/>
      <c r="E9" s="52"/>
      <c r="F9" s="54"/>
    </row>
    <row r="10" spans="1:6" ht="15.75">
      <c r="A10" s="46"/>
      <c r="B10" s="52"/>
      <c r="C10" s="52"/>
      <c r="D10" s="52"/>
      <c r="E10" s="52"/>
      <c r="F10" s="54"/>
    </row>
    <row r="11" spans="1:6" ht="53.25" customHeight="1">
      <c r="A11" s="331" t="s">
        <v>398</v>
      </c>
      <c r="B11" s="332"/>
      <c r="C11" s="332"/>
      <c r="D11" s="332"/>
      <c r="E11" s="332"/>
      <c r="F11" s="333"/>
    </row>
    <row r="12" spans="1:6" ht="15.75">
      <c r="A12" s="286"/>
      <c r="B12" s="287"/>
      <c r="C12" s="287"/>
      <c r="D12" s="287"/>
      <c r="E12" s="287"/>
      <c r="F12" s="288"/>
    </row>
    <row r="13" spans="1:6" ht="18.75" customHeight="1" thickBot="1">
      <c r="A13" s="46" t="s">
        <v>387</v>
      </c>
      <c r="B13" s="105"/>
      <c r="C13" s="52"/>
      <c r="D13" s="52"/>
      <c r="E13" s="52"/>
      <c r="F13" s="54"/>
    </row>
    <row r="14" spans="1:6" ht="16.5" thickBot="1">
      <c r="A14" s="334" t="s">
        <v>336</v>
      </c>
      <c r="B14" s="334" t="s">
        <v>388</v>
      </c>
      <c r="C14" s="336" t="s">
        <v>337</v>
      </c>
      <c r="D14" s="337"/>
      <c r="E14" s="334" t="s">
        <v>338</v>
      </c>
      <c r="F14" s="334" t="s">
        <v>339</v>
      </c>
    </row>
    <row r="15" spans="1:6" ht="16.5" thickBot="1">
      <c r="A15" s="335"/>
      <c r="B15" s="335"/>
      <c r="C15" s="278" t="s">
        <v>340</v>
      </c>
      <c r="D15" s="278" t="s">
        <v>341</v>
      </c>
      <c r="E15" s="335"/>
      <c r="F15" s="335"/>
    </row>
    <row r="16" spans="1:6" ht="34.5" customHeight="1" thickBot="1">
      <c r="A16" s="279" t="s">
        <v>342</v>
      </c>
      <c r="B16" s="280" t="s">
        <v>399</v>
      </c>
      <c r="C16" s="280" t="s">
        <v>343</v>
      </c>
      <c r="D16" s="280" t="s">
        <v>343</v>
      </c>
      <c r="E16" s="280" t="s">
        <v>343</v>
      </c>
      <c r="F16" s="280" t="s">
        <v>343</v>
      </c>
    </row>
    <row r="17" spans="1:6" ht="16.5" thickBot="1">
      <c r="A17" s="281" t="s">
        <v>344</v>
      </c>
      <c r="B17" s="278" t="s">
        <v>389</v>
      </c>
      <c r="C17" s="278" t="s">
        <v>390</v>
      </c>
      <c r="D17" s="278" t="s">
        <v>343</v>
      </c>
      <c r="E17" s="278" t="s">
        <v>343</v>
      </c>
      <c r="F17" s="278" t="s">
        <v>343</v>
      </c>
    </row>
    <row r="18" spans="1:6" ht="16.5" thickBot="1">
      <c r="A18" s="281" t="s">
        <v>345</v>
      </c>
      <c r="B18" s="278" t="s">
        <v>389</v>
      </c>
      <c r="C18" s="278" t="s">
        <v>390</v>
      </c>
      <c r="D18" s="278" t="s">
        <v>343</v>
      </c>
      <c r="E18" s="278" t="s">
        <v>390</v>
      </c>
      <c r="F18" s="278" t="s">
        <v>343</v>
      </c>
    </row>
    <row r="19" spans="1:6" ht="18.75" customHeight="1" thickBot="1">
      <c r="A19" s="281" t="s">
        <v>346</v>
      </c>
      <c r="B19" s="278" t="s">
        <v>389</v>
      </c>
      <c r="C19" s="278" t="s">
        <v>390</v>
      </c>
      <c r="D19" s="278" t="s">
        <v>391</v>
      </c>
      <c r="E19" s="278" t="s">
        <v>390</v>
      </c>
      <c r="F19" s="278" t="s">
        <v>391</v>
      </c>
    </row>
    <row r="20" spans="1:6" ht="18.75" customHeight="1" thickBot="1">
      <c r="A20" s="281" t="s">
        <v>392</v>
      </c>
      <c r="B20" s="278" t="s">
        <v>389</v>
      </c>
      <c r="C20" s="278" t="s">
        <v>390</v>
      </c>
      <c r="D20" s="278" t="s">
        <v>391</v>
      </c>
      <c r="E20" s="278" t="s">
        <v>390</v>
      </c>
      <c r="F20" s="278" t="s">
        <v>393</v>
      </c>
    </row>
    <row r="21" spans="1:6" ht="13.5">
      <c r="A21" s="108"/>
      <c r="B21" s="52"/>
      <c r="C21" s="52"/>
      <c r="D21" s="52"/>
      <c r="E21" s="52"/>
      <c r="F21" s="54"/>
    </row>
    <row r="22" spans="1:6" ht="33" customHeight="1">
      <c r="A22" s="331" t="s">
        <v>400</v>
      </c>
      <c r="B22" s="332"/>
      <c r="C22" s="332"/>
      <c r="D22" s="332"/>
      <c r="E22" s="332"/>
      <c r="F22" s="333"/>
    </row>
    <row r="23" spans="1:6" ht="15.75">
      <c r="A23" s="286"/>
      <c r="B23" s="287"/>
      <c r="C23" s="287"/>
      <c r="D23" s="287"/>
      <c r="E23" s="287"/>
      <c r="F23" s="288"/>
    </row>
    <row r="24" spans="1:6" ht="64.5" customHeight="1">
      <c r="A24" s="331" t="s">
        <v>401</v>
      </c>
      <c r="B24" s="332"/>
      <c r="C24" s="332"/>
      <c r="D24" s="332"/>
      <c r="E24" s="332"/>
      <c r="F24" s="333"/>
    </row>
    <row r="25" spans="1:6" ht="33" customHeight="1">
      <c r="A25" s="331" t="s">
        <v>402</v>
      </c>
      <c r="B25" s="332"/>
      <c r="C25" s="332"/>
      <c r="D25" s="332"/>
      <c r="E25" s="332"/>
      <c r="F25" s="333"/>
    </row>
    <row r="26" spans="1:6" ht="15.75">
      <c r="A26" s="289"/>
      <c r="B26" s="290"/>
      <c r="C26" s="290"/>
      <c r="D26" s="290"/>
      <c r="E26" s="290"/>
      <c r="F26" s="291"/>
    </row>
    <row r="27" spans="1:6" ht="83.25" customHeight="1">
      <c r="A27" s="331" t="s">
        <v>403</v>
      </c>
      <c r="B27" s="332"/>
      <c r="C27" s="332"/>
      <c r="D27" s="332"/>
      <c r="E27" s="332"/>
      <c r="F27" s="333"/>
    </row>
    <row r="28" spans="1:6" ht="52.5" customHeight="1">
      <c r="A28" s="331" t="s">
        <v>404</v>
      </c>
      <c r="B28" s="332"/>
      <c r="C28" s="332"/>
      <c r="D28" s="332"/>
      <c r="E28" s="332"/>
      <c r="F28" s="333"/>
    </row>
    <row r="29" spans="1:6" ht="15.75">
      <c r="A29" s="338"/>
      <c r="B29" s="339"/>
      <c r="C29" s="339"/>
      <c r="D29" s="339"/>
      <c r="E29" s="339"/>
      <c r="F29" s="340"/>
    </row>
    <row r="30" spans="1:6" ht="33" customHeight="1">
      <c r="A30" s="331" t="s">
        <v>405</v>
      </c>
      <c r="B30" s="332"/>
      <c r="C30" s="332"/>
      <c r="D30" s="332"/>
      <c r="E30" s="332"/>
      <c r="F30" s="333"/>
    </row>
    <row r="31" spans="1:6" ht="15.75">
      <c r="A31" s="342"/>
      <c r="B31" s="343"/>
      <c r="C31" s="343"/>
      <c r="D31" s="343"/>
      <c r="E31" s="343"/>
      <c r="F31" s="344"/>
    </row>
    <row r="32" spans="1:6" ht="18.75" customHeight="1" thickBot="1">
      <c r="A32" s="345" t="s">
        <v>394</v>
      </c>
      <c r="B32" s="346"/>
      <c r="C32" s="346"/>
      <c r="D32" s="346"/>
      <c r="E32" s="346"/>
      <c r="F32" s="347"/>
    </row>
    <row r="33" spans="1:6" ht="18.75" customHeight="1" thickBot="1">
      <c r="A33" s="280" t="s">
        <v>336</v>
      </c>
      <c r="B33" s="282" t="s">
        <v>347</v>
      </c>
      <c r="C33" s="282" t="s">
        <v>348</v>
      </c>
      <c r="D33" s="282" t="s">
        <v>349</v>
      </c>
      <c r="E33" s="52"/>
      <c r="F33" s="54"/>
    </row>
    <row r="34" spans="1:6" ht="18.75" customHeight="1" thickBot="1">
      <c r="A34" s="281" t="s">
        <v>342</v>
      </c>
      <c r="B34" s="336" t="s">
        <v>395</v>
      </c>
      <c r="C34" s="341"/>
      <c r="D34" s="337"/>
      <c r="E34" s="52"/>
      <c r="F34" s="54"/>
    </row>
    <row r="35" spans="1:6" ht="18.75" customHeight="1" thickBot="1">
      <c r="A35" s="281" t="s">
        <v>344</v>
      </c>
      <c r="B35" s="336" t="s">
        <v>396</v>
      </c>
      <c r="C35" s="341"/>
      <c r="D35" s="337"/>
      <c r="E35" s="52"/>
      <c r="F35" s="54"/>
    </row>
    <row r="36" spans="1:6" ht="18.75" customHeight="1" thickBot="1">
      <c r="A36" s="281" t="s">
        <v>345</v>
      </c>
      <c r="B36" s="336" t="s">
        <v>397</v>
      </c>
      <c r="C36" s="341"/>
      <c r="D36" s="337"/>
      <c r="E36" s="52"/>
      <c r="F36" s="54"/>
    </row>
    <row r="37" spans="1:6" ht="15.75">
      <c r="A37" s="109"/>
      <c r="B37" s="52"/>
      <c r="C37" s="52"/>
      <c r="D37" s="52"/>
      <c r="E37" s="52"/>
      <c r="F37" s="54"/>
    </row>
    <row r="38" spans="1:6" ht="34.5" customHeight="1">
      <c r="A38" s="331" t="s">
        <v>406</v>
      </c>
      <c r="B38" s="332"/>
      <c r="C38" s="332"/>
      <c r="D38" s="332"/>
      <c r="E38" s="332"/>
      <c r="F38" s="333"/>
    </row>
    <row r="39" spans="1:6" ht="15.75">
      <c r="A39" s="286"/>
      <c r="B39" s="287"/>
      <c r="C39" s="287"/>
      <c r="D39" s="287"/>
      <c r="E39" s="287"/>
      <c r="F39" s="288"/>
    </row>
    <row r="40" spans="1:6" ht="34.5" customHeight="1">
      <c r="A40" s="331" t="s">
        <v>407</v>
      </c>
      <c r="B40" s="332"/>
      <c r="C40" s="332"/>
      <c r="D40" s="332"/>
      <c r="E40" s="332"/>
      <c r="F40" s="333"/>
    </row>
    <row r="41" spans="1:6">
      <c r="A41" s="110"/>
      <c r="B41" s="111"/>
      <c r="C41" s="111"/>
      <c r="D41" s="111"/>
      <c r="E41" s="111"/>
      <c r="F41" s="112"/>
    </row>
    <row r="42" spans="1:6" ht="16.5" customHeight="1">
      <c r="A42" s="275"/>
      <c r="B42" s="276"/>
      <c r="C42" s="276"/>
      <c r="D42" s="276"/>
      <c r="E42" s="276"/>
      <c r="F42" s="277"/>
    </row>
    <row r="43" spans="1:6" ht="16.5" customHeight="1">
      <c r="A43" s="271"/>
      <c r="B43" s="272"/>
      <c r="C43" s="272"/>
      <c r="D43" s="272"/>
      <c r="E43" s="272"/>
      <c r="F43" s="273"/>
    </row>
    <row r="44" spans="1:6" ht="16.5" customHeight="1">
      <c r="A44" s="271"/>
      <c r="B44" s="272"/>
      <c r="C44" s="272"/>
      <c r="D44" s="272"/>
      <c r="E44" s="272"/>
      <c r="F44" s="273"/>
    </row>
    <row r="45" spans="1:6" ht="16.5" customHeight="1">
      <c r="A45" s="271"/>
      <c r="B45" s="272"/>
      <c r="C45" s="272"/>
      <c r="D45" s="272"/>
      <c r="E45" s="272"/>
      <c r="F45" s="273"/>
    </row>
    <row r="46" spans="1:6" ht="16.5" customHeight="1">
      <c r="A46" s="271"/>
      <c r="B46" s="272"/>
      <c r="C46" s="272"/>
      <c r="D46" s="272"/>
      <c r="E46" s="272"/>
      <c r="F46" s="273"/>
    </row>
    <row r="47" spans="1:6" ht="16.5" customHeight="1">
      <c r="A47" s="271"/>
      <c r="B47" s="272"/>
      <c r="C47" s="272"/>
      <c r="D47" s="272"/>
      <c r="E47" s="272"/>
      <c r="F47" s="273"/>
    </row>
    <row r="48" spans="1:6" ht="16.5" customHeight="1">
      <c r="A48" s="271"/>
      <c r="B48" s="272"/>
      <c r="C48" s="272"/>
      <c r="D48" s="272"/>
      <c r="E48" s="272"/>
      <c r="F48" s="273"/>
    </row>
    <row r="49" spans="1:6" ht="16.5" customHeight="1" thickBot="1">
      <c r="A49" s="114"/>
      <c r="B49" s="115"/>
      <c r="C49" s="115"/>
      <c r="D49" s="115"/>
      <c r="E49" s="115"/>
      <c r="F49" s="116"/>
    </row>
    <row r="50" spans="1:6" ht="16.5" customHeight="1">
      <c r="A50" s="113"/>
      <c r="B50" s="113"/>
      <c r="C50" s="113"/>
      <c r="D50" s="113"/>
      <c r="E50" s="113"/>
      <c r="F50" s="113"/>
    </row>
    <row r="51" spans="1:6" ht="16.5" customHeight="1">
      <c r="A51" s="113"/>
      <c r="B51" s="113"/>
      <c r="C51" s="113"/>
      <c r="D51" s="113"/>
      <c r="E51" s="113"/>
      <c r="F51" s="113"/>
    </row>
    <row r="52" spans="1:6">
      <c r="A52" s="111"/>
      <c r="B52" s="111"/>
      <c r="C52" s="111"/>
      <c r="D52" s="111"/>
      <c r="E52" s="111"/>
      <c r="F52" s="111"/>
    </row>
    <row r="53" spans="1:6">
      <c r="A53" s="52"/>
      <c r="B53" s="52"/>
      <c r="C53" s="52"/>
      <c r="D53" s="52"/>
      <c r="E53" s="52"/>
      <c r="F53" s="52"/>
    </row>
  </sheetData>
  <mergeCells count="20">
    <mergeCell ref="B36:D36"/>
    <mergeCell ref="A38:F38"/>
    <mergeCell ref="A40:F40"/>
    <mergeCell ref="A30:F30"/>
    <mergeCell ref="A31:F31"/>
    <mergeCell ref="A32:F32"/>
    <mergeCell ref="B34:D34"/>
    <mergeCell ref="B35:D35"/>
    <mergeCell ref="A24:F24"/>
    <mergeCell ref="A25:F25"/>
    <mergeCell ref="A27:F27"/>
    <mergeCell ref="A28:F28"/>
    <mergeCell ref="A29:F29"/>
    <mergeCell ref="A22:F22"/>
    <mergeCell ref="A11:F11"/>
    <mergeCell ref="B14:B15"/>
    <mergeCell ref="C14:D14"/>
    <mergeCell ref="F14:F15"/>
    <mergeCell ref="A14:A15"/>
    <mergeCell ref="E14:E15"/>
  </mergeCells>
  <phoneticPr fontId="9" type="noConversion"/>
  <hyperlinks>
    <hyperlink ref="F1" location="оглавление!A1" display="Оглавление"/>
  </hyperlinks>
  <pageMargins left="0.78740157480314965" right="0.39370078740157483" top="0.39370078740157483" bottom="0.39370078740157483" header="0" footer="0"/>
  <pageSetup paperSize="9" scale="72" orientation="portrait" r:id="rId1"/>
  <headerFooter alignWithMargins="0">
    <oddFooter>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I48"/>
  <sheetViews>
    <sheetView zoomScaleNormal="100" zoomScaleSheetLayoutView="75" workbookViewId="0"/>
  </sheetViews>
  <sheetFormatPr defaultColWidth="8.85546875" defaultRowHeight="12.75"/>
  <cols>
    <col min="1" max="1" width="9.42578125" style="119" customWidth="1"/>
    <col min="2" max="2" width="20.5703125" style="119" customWidth="1"/>
    <col min="3" max="4" width="27.5703125" style="120" customWidth="1"/>
    <col min="5" max="5" width="12.7109375" style="119" customWidth="1"/>
    <col min="6" max="6" width="8.85546875" style="119"/>
    <col min="7" max="7" width="13.7109375" style="175" customWidth="1"/>
    <col min="8" max="9" width="8.85546875" style="175"/>
    <col min="10" max="10" width="8.85546875" style="119"/>
    <col min="11" max="11" width="14.28515625" style="119" customWidth="1"/>
    <col min="12" max="16384" width="8.85546875" style="119"/>
  </cols>
  <sheetData>
    <row r="1" spans="1:9" s="55" customFormat="1">
      <c r="C1" s="220"/>
      <c r="D1" s="122" t="str">
        <f>оглавление!F16</f>
        <v>01.04.2020 г.</v>
      </c>
      <c r="E1" s="102" t="s">
        <v>65</v>
      </c>
      <c r="G1" s="221"/>
      <c r="H1" s="221"/>
      <c r="I1" s="221"/>
    </row>
    <row r="2" spans="1:9" s="55" customFormat="1" ht="13.15" customHeight="1">
      <c r="A2" s="348" t="s">
        <v>60</v>
      </c>
      <c r="B2" s="348"/>
      <c r="C2" s="348"/>
      <c r="D2" s="349" t="s">
        <v>61</v>
      </c>
      <c r="G2" s="221"/>
      <c r="H2" s="221"/>
      <c r="I2" s="221"/>
    </row>
    <row r="3" spans="1:9" s="55" customFormat="1">
      <c r="A3" s="348"/>
      <c r="B3" s="348"/>
      <c r="C3" s="348"/>
      <c r="D3" s="349"/>
      <c r="G3" s="221"/>
      <c r="H3" s="221"/>
      <c r="I3" s="221"/>
    </row>
    <row r="4" spans="1:9" s="55" customFormat="1" ht="30" customHeight="1">
      <c r="A4" s="350" t="s">
        <v>0</v>
      </c>
      <c r="B4" s="350" t="s">
        <v>55</v>
      </c>
      <c r="C4" s="302" t="s">
        <v>319</v>
      </c>
      <c r="D4" s="302" t="s">
        <v>67</v>
      </c>
      <c r="G4" s="221"/>
      <c r="H4" s="221"/>
      <c r="I4" s="221"/>
    </row>
    <row r="5" spans="1:9" s="55" customFormat="1">
      <c r="A5" s="350"/>
      <c r="B5" s="350"/>
      <c r="C5" s="351" t="s">
        <v>129</v>
      </c>
      <c r="D5" s="351"/>
      <c r="F5" s="222"/>
      <c r="G5" s="223"/>
      <c r="H5" s="221"/>
      <c r="I5" s="221"/>
    </row>
    <row r="6" spans="1:9" s="55" customFormat="1">
      <c r="A6" s="352" t="s">
        <v>130</v>
      </c>
      <c r="B6" s="352"/>
      <c r="C6" s="352"/>
      <c r="D6" s="352"/>
      <c r="F6" s="224"/>
      <c r="G6" s="225"/>
      <c r="H6" s="221"/>
      <c r="I6" s="221"/>
    </row>
    <row r="7" spans="1:9" s="55" customFormat="1">
      <c r="A7" s="204">
        <v>1.6</v>
      </c>
      <c r="B7" s="204">
        <v>13.2</v>
      </c>
      <c r="C7" s="206">
        <v>6.32</v>
      </c>
      <c r="D7" s="190">
        <f>(C7*1000)*(1000/B7)</f>
        <v>478787.87878787884</v>
      </c>
      <c r="E7" s="220"/>
      <c r="F7" s="224"/>
      <c r="G7" s="225"/>
      <c r="H7" s="221"/>
      <c r="I7" s="221"/>
    </row>
    <row r="8" spans="1:9" s="55" customFormat="1">
      <c r="A8" s="204">
        <v>1.8</v>
      </c>
      <c r="B8" s="204">
        <v>16</v>
      </c>
      <c r="C8" s="206">
        <v>6.79</v>
      </c>
      <c r="D8" s="190">
        <f t="shared" ref="D8:D11" si="0">(C8*1000)*(1000/B8)</f>
        <v>424375</v>
      </c>
      <c r="F8" s="224"/>
      <c r="G8" s="225"/>
      <c r="H8" s="221"/>
      <c r="I8" s="221"/>
    </row>
    <row r="9" spans="1:9" s="55" customFormat="1">
      <c r="A9" s="204">
        <v>2.2000000000000002</v>
      </c>
      <c r="B9" s="204">
        <v>23.7</v>
      </c>
      <c r="C9" s="206">
        <v>7.82</v>
      </c>
      <c r="D9" s="190">
        <f t="shared" si="0"/>
        <v>329957.80590717297</v>
      </c>
      <c r="F9" s="224"/>
      <c r="G9" s="225"/>
      <c r="H9" s="221"/>
      <c r="I9" s="221"/>
    </row>
    <row r="10" spans="1:9" s="55" customFormat="1">
      <c r="A10" s="204">
        <v>2.4</v>
      </c>
      <c r="B10" s="204">
        <v>29.4</v>
      </c>
      <c r="C10" s="206">
        <v>9</v>
      </c>
      <c r="D10" s="190">
        <f t="shared" si="0"/>
        <v>306122.44897959189</v>
      </c>
      <c r="F10" s="224"/>
      <c r="G10" s="225"/>
      <c r="H10" s="221"/>
      <c r="I10" s="221"/>
    </row>
    <row r="11" spans="1:9" s="55" customFormat="1">
      <c r="A11" s="204">
        <v>2.5</v>
      </c>
      <c r="B11" s="204">
        <v>31.4</v>
      </c>
      <c r="C11" s="206">
        <v>9.52</v>
      </c>
      <c r="D11" s="190">
        <f t="shared" si="0"/>
        <v>303184.71337579621</v>
      </c>
      <c r="F11" s="224"/>
      <c r="G11" s="225"/>
      <c r="H11" s="221"/>
      <c r="I11" s="221"/>
    </row>
    <row r="12" spans="1:9" s="55" customFormat="1">
      <c r="A12" s="352" t="s">
        <v>131</v>
      </c>
      <c r="B12" s="352"/>
      <c r="C12" s="352"/>
      <c r="D12" s="352"/>
      <c r="F12" s="224"/>
      <c r="G12" s="225"/>
      <c r="H12" s="221"/>
      <c r="I12" s="221"/>
    </row>
    <row r="13" spans="1:9" s="55" customFormat="1">
      <c r="A13" s="204">
        <v>3.2</v>
      </c>
      <c r="B13" s="204">
        <v>54</v>
      </c>
      <c r="C13" s="206">
        <v>20.36</v>
      </c>
      <c r="D13" s="190">
        <f t="shared" ref="D13:D24" si="1">(C13*1000)*(1000/B13)</f>
        <v>377037.03703703702</v>
      </c>
      <c r="F13" s="224"/>
      <c r="G13" s="225"/>
      <c r="H13" s="221"/>
      <c r="I13" s="221"/>
    </row>
    <row r="14" spans="1:9" s="55" customFormat="1">
      <c r="A14" s="204">
        <v>3.6</v>
      </c>
      <c r="B14" s="204">
        <v>64.099999999999994</v>
      </c>
      <c r="C14" s="206">
        <v>25.78</v>
      </c>
      <c r="D14" s="190">
        <f t="shared" si="1"/>
        <v>402184.08736349456</v>
      </c>
      <c r="F14" s="224"/>
      <c r="G14" s="225"/>
      <c r="H14" s="221"/>
      <c r="I14" s="221"/>
    </row>
    <row r="15" spans="1:9" s="55" customFormat="1">
      <c r="A15" s="204">
        <v>4</v>
      </c>
      <c r="B15" s="204">
        <v>81.2</v>
      </c>
      <c r="C15" s="206">
        <v>27.29</v>
      </c>
      <c r="D15" s="190">
        <f t="shared" si="1"/>
        <v>336083.74384236452</v>
      </c>
      <c r="F15" s="224"/>
      <c r="G15" s="225"/>
      <c r="H15" s="221"/>
      <c r="I15" s="221"/>
    </row>
    <row r="16" spans="1:9" s="55" customFormat="1">
      <c r="A16" s="204">
        <v>4.5</v>
      </c>
      <c r="B16" s="204">
        <v>97.8</v>
      </c>
      <c r="C16" s="206">
        <v>30.7</v>
      </c>
      <c r="D16" s="190">
        <f t="shared" si="1"/>
        <v>313905.93047034764</v>
      </c>
      <c r="F16" s="224"/>
      <c r="G16" s="225"/>
      <c r="H16" s="221"/>
      <c r="I16" s="221"/>
    </row>
    <row r="17" spans="1:9" s="55" customFormat="1">
      <c r="A17" s="204">
        <v>4.8</v>
      </c>
      <c r="B17" s="204">
        <v>113.5</v>
      </c>
      <c r="C17" s="206">
        <v>32.729999999999997</v>
      </c>
      <c r="D17" s="190">
        <f t="shared" si="1"/>
        <v>288370.04405286338</v>
      </c>
      <c r="F17" s="224"/>
      <c r="G17" s="225"/>
      <c r="H17" s="221"/>
      <c r="I17" s="221"/>
    </row>
    <row r="18" spans="1:9" s="55" customFormat="1">
      <c r="A18" s="204">
        <v>5</v>
      </c>
      <c r="B18" s="204">
        <v>129.30000000000001</v>
      </c>
      <c r="C18" s="206">
        <v>34.479999999999997</v>
      </c>
      <c r="D18" s="190">
        <f t="shared" si="1"/>
        <v>266666.66666666669</v>
      </c>
      <c r="F18" s="224"/>
      <c r="G18" s="225"/>
      <c r="H18" s="221"/>
      <c r="I18" s="221"/>
    </row>
    <row r="19" spans="1:9" s="55" customFormat="1">
      <c r="A19" s="204">
        <v>5.6</v>
      </c>
      <c r="B19" s="204">
        <v>159.6</v>
      </c>
      <c r="C19" s="206">
        <v>40.51</v>
      </c>
      <c r="D19" s="190">
        <f t="shared" si="1"/>
        <v>253822.05513784461</v>
      </c>
      <c r="F19" s="224"/>
      <c r="G19" s="225"/>
      <c r="H19" s="221"/>
      <c r="I19" s="221"/>
    </row>
    <row r="20" spans="1:9" s="55" customFormat="1">
      <c r="A20" s="204">
        <v>6</v>
      </c>
      <c r="B20" s="204">
        <v>175.5</v>
      </c>
      <c r="C20" s="206">
        <v>43.76</v>
      </c>
      <c r="D20" s="190">
        <f t="shared" si="1"/>
        <v>249344.72934472933</v>
      </c>
      <c r="F20" s="224"/>
      <c r="G20" s="225"/>
      <c r="H20" s="221"/>
      <c r="I20" s="221"/>
    </row>
    <row r="21" spans="1:9" s="55" customFormat="1">
      <c r="A21" s="204">
        <v>6.4</v>
      </c>
      <c r="B21" s="204">
        <v>197.5</v>
      </c>
      <c r="C21" s="206">
        <v>48.83</v>
      </c>
      <c r="D21" s="190">
        <f t="shared" si="1"/>
        <v>247240.50632911394</v>
      </c>
      <c r="F21" s="224"/>
      <c r="G21" s="225"/>
      <c r="H21" s="221"/>
      <c r="I21" s="221"/>
    </row>
    <row r="22" spans="1:9" s="55" customFormat="1">
      <c r="A22" s="204">
        <v>7.5</v>
      </c>
      <c r="B22" s="204">
        <v>277</v>
      </c>
      <c r="C22" s="206">
        <v>56.63</v>
      </c>
      <c r="D22" s="190">
        <f t="shared" si="1"/>
        <v>204440.43321299637</v>
      </c>
      <c r="F22" s="224"/>
      <c r="G22" s="225"/>
      <c r="H22" s="221"/>
      <c r="I22" s="221"/>
    </row>
    <row r="23" spans="1:9" s="55" customFormat="1">
      <c r="A23" s="204">
        <v>8</v>
      </c>
      <c r="B23" s="204">
        <v>309.10000000000002</v>
      </c>
      <c r="C23" s="206">
        <v>59.42</v>
      </c>
      <c r="D23" s="190">
        <f t="shared" si="1"/>
        <v>192235.52248463279</v>
      </c>
      <c r="F23" s="222"/>
      <c r="G23" s="225"/>
      <c r="H23" s="221"/>
      <c r="I23" s="221"/>
    </row>
    <row r="24" spans="1:9" s="55" customFormat="1">
      <c r="A24" s="204">
        <v>9.5</v>
      </c>
      <c r="B24" s="204">
        <v>436</v>
      </c>
      <c r="C24" s="206">
        <v>71.31</v>
      </c>
      <c r="D24" s="190">
        <f t="shared" si="1"/>
        <v>163555.04587155965</v>
      </c>
      <c r="G24" s="225"/>
      <c r="H24" s="221"/>
      <c r="I24" s="221"/>
    </row>
    <row r="25" spans="1:9" s="55" customFormat="1" ht="12" customHeight="1">
      <c r="A25" s="226"/>
      <c r="B25" s="226"/>
      <c r="C25" s="227"/>
      <c r="D25" s="227"/>
      <c r="G25" s="221"/>
      <c r="H25" s="221"/>
      <c r="I25" s="221"/>
    </row>
    <row r="26" spans="1:9" s="55" customFormat="1" ht="30" customHeight="1">
      <c r="A26" s="353" t="s">
        <v>0</v>
      </c>
      <c r="B26" s="353" t="s">
        <v>55</v>
      </c>
      <c r="C26" s="304" t="s">
        <v>319</v>
      </c>
      <c r="D26" s="302" t="s">
        <v>67</v>
      </c>
      <c r="G26" s="221"/>
      <c r="H26" s="221"/>
      <c r="I26" s="221"/>
    </row>
    <row r="27" spans="1:9" s="55" customFormat="1">
      <c r="A27" s="354"/>
      <c r="B27" s="354"/>
      <c r="C27" s="355" t="s">
        <v>132</v>
      </c>
      <c r="D27" s="356"/>
      <c r="E27" s="102" t="s">
        <v>65</v>
      </c>
      <c r="G27" s="221"/>
      <c r="H27" s="221"/>
      <c r="I27" s="221"/>
    </row>
    <row r="28" spans="1:9" s="55" customFormat="1">
      <c r="A28" s="352" t="s">
        <v>130</v>
      </c>
      <c r="B28" s="352"/>
      <c r="C28" s="352"/>
      <c r="D28" s="352"/>
      <c r="G28" s="221"/>
      <c r="H28" s="221"/>
      <c r="I28" s="221"/>
    </row>
    <row r="29" spans="1:9" s="55" customFormat="1">
      <c r="A29" s="204">
        <v>1.6</v>
      </c>
      <c r="B29" s="204">
        <v>13.2</v>
      </c>
      <c r="C29" s="206">
        <v>26.6</v>
      </c>
      <c r="D29" s="190">
        <f t="shared" ref="D29:D33" si="2">(C29*1000)*(1000/B29)</f>
        <v>2015151.5151515154</v>
      </c>
      <c r="G29" s="221"/>
      <c r="H29" s="221"/>
      <c r="I29" s="221"/>
    </row>
    <row r="30" spans="1:9" s="55" customFormat="1">
      <c r="A30" s="204">
        <v>1.8</v>
      </c>
      <c r="B30" s="204">
        <v>16</v>
      </c>
      <c r="C30" s="206">
        <v>29.12</v>
      </c>
      <c r="D30" s="190">
        <f t="shared" si="2"/>
        <v>1820000</v>
      </c>
      <c r="G30" s="221"/>
      <c r="H30" s="221"/>
      <c r="I30" s="221"/>
    </row>
    <row r="31" spans="1:9" s="55" customFormat="1">
      <c r="A31" s="204">
        <v>2.2000000000000002</v>
      </c>
      <c r="B31" s="204">
        <v>23.7</v>
      </c>
      <c r="C31" s="206">
        <v>38.369999999999997</v>
      </c>
      <c r="D31" s="190">
        <f t="shared" si="2"/>
        <v>1618987.3417721519</v>
      </c>
      <c r="G31" s="221"/>
      <c r="H31" s="221"/>
      <c r="I31" s="221"/>
    </row>
    <row r="32" spans="1:9" s="55" customFormat="1">
      <c r="A32" s="204">
        <v>2.4</v>
      </c>
      <c r="B32" s="204">
        <v>29.4</v>
      </c>
      <c r="C32" s="206">
        <v>39.92</v>
      </c>
      <c r="D32" s="190">
        <f t="shared" si="2"/>
        <v>1357823.1292517008</v>
      </c>
      <c r="G32" s="221"/>
      <c r="H32" s="221"/>
      <c r="I32" s="221"/>
    </row>
    <row r="33" spans="1:9" s="55" customFormat="1">
      <c r="A33" s="204">
        <v>2.5</v>
      </c>
      <c r="B33" s="204">
        <v>31.4</v>
      </c>
      <c r="C33" s="206">
        <v>41.37</v>
      </c>
      <c r="D33" s="190">
        <f t="shared" si="2"/>
        <v>1317515.923566879</v>
      </c>
      <c r="G33" s="221"/>
      <c r="H33" s="221"/>
      <c r="I33" s="221"/>
    </row>
    <row r="34" spans="1:9" s="55" customFormat="1">
      <c r="A34" s="352" t="s">
        <v>131</v>
      </c>
      <c r="B34" s="352"/>
      <c r="C34" s="352"/>
      <c r="D34" s="352"/>
      <c r="G34" s="221"/>
      <c r="H34" s="221"/>
      <c r="I34" s="221"/>
    </row>
    <row r="35" spans="1:9" s="55" customFormat="1">
      <c r="A35" s="204">
        <v>3.2</v>
      </c>
      <c r="B35" s="204">
        <v>54</v>
      </c>
      <c r="C35" s="206">
        <v>87.13</v>
      </c>
      <c r="D35" s="190">
        <f t="shared" ref="D35:D46" si="3">(C35*1000)*(1000/B35)</f>
        <v>1613518.5185185187</v>
      </c>
      <c r="G35" s="221"/>
      <c r="H35" s="221"/>
      <c r="I35" s="221"/>
    </row>
    <row r="36" spans="1:9" s="55" customFormat="1">
      <c r="A36" s="204">
        <v>3.6</v>
      </c>
      <c r="B36" s="204">
        <v>64.099999999999994</v>
      </c>
      <c r="C36" s="206">
        <v>90.09</v>
      </c>
      <c r="D36" s="190">
        <f t="shared" si="3"/>
        <v>1405460.2184087364</v>
      </c>
      <c r="G36" s="221"/>
      <c r="H36" s="221"/>
      <c r="I36" s="221"/>
    </row>
    <row r="37" spans="1:9" s="55" customFormat="1">
      <c r="A37" s="204">
        <v>4</v>
      </c>
      <c r="B37" s="204">
        <v>81.2</v>
      </c>
      <c r="C37" s="206">
        <v>96.02</v>
      </c>
      <c r="D37" s="190">
        <f t="shared" si="3"/>
        <v>1182512.3152709359</v>
      </c>
      <c r="G37" s="221"/>
      <c r="H37" s="221"/>
      <c r="I37" s="221"/>
    </row>
    <row r="38" spans="1:9" s="55" customFormat="1">
      <c r="A38" s="204">
        <v>4.5</v>
      </c>
      <c r="B38" s="204">
        <v>97.8</v>
      </c>
      <c r="C38" s="206">
        <v>101.88</v>
      </c>
      <c r="D38" s="190">
        <f t="shared" si="3"/>
        <v>1041717.7914110429</v>
      </c>
      <c r="G38" s="221"/>
      <c r="H38" s="221"/>
      <c r="I38" s="221"/>
    </row>
    <row r="39" spans="1:9" s="55" customFormat="1">
      <c r="A39" s="204">
        <v>4.8</v>
      </c>
      <c r="B39" s="204">
        <v>113.5</v>
      </c>
      <c r="C39" s="206">
        <v>112.19</v>
      </c>
      <c r="D39" s="190">
        <f t="shared" si="3"/>
        <v>988458.1497797356</v>
      </c>
      <c r="G39" s="221"/>
      <c r="H39" s="221"/>
      <c r="I39" s="221"/>
    </row>
    <row r="40" spans="1:9" s="55" customFormat="1">
      <c r="A40" s="204">
        <v>5</v>
      </c>
      <c r="B40" s="204">
        <v>129.30000000000001</v>
      </c>
      <c r="C40" s="206">
        <v>121.07</v>
      </c>
      <c r="D40" s="190">
        <f t="shared" si="3"/>
        <v>936349.5746326372</v>
      </c>
      <c r="G40" s="221"/>
      <c r="H40" s="221"/>
      <c r="I40" s="221"/>
    </row>
    <row r="41" spans="1:9" s="55" customFormat="1">
      <c r="A41" s="204">
        <v>5.6</v>
      </c>
      <c r="B41" s="204">
        <v>159.6</v>
      </c>
      <c r="C41" s="206">
        <v>148.13999999999999</v>
      </c>
      <c r="D41" s="190">
        <f t="shared" si="3"/>
        <v>928195.48872180458</v>
      </c>
      <c r="G41" s="221"/>
      <c r="H41" s="221"/>
      <c r="I41" s="221"/>
    </row>
    <row r="42" spans="1:9" s="55" customFormat="1">
      <c r="A42" s="204">
        <v>6</v>
      </c>
      <c r="B42" s="204">
        <v>175.5</v>
      </c>
      <c r="C42" s="206">
        <v>158.31</v>
      </c>
      <c r="D42" s="190">
        <f t="shared" si="3"/>
        <v>902051.282051282</v>
      </c>
      <c r="G42" s="221"/>
      <c r="H42" s="221"/>
      <c r="I42" s="221"/>
    </row>
    <row r="43" spans="1:9" s="55" customFormat="1">
      <c r="A43" s="204">
        <v>6.4</v>
      </c>
      <c r="B43" s="204">
        <v>197.5</v>
      </c>
      <c r="C43" s="206">
        <v>172.28</v>
      </c>
      <c r="D43" s="190">
        <f t="shared" si="3"/>
        <v>872303.79746835446</v>
      </c>
      <c r="G43" s="221"/>
      <c r="H43" s="221"/>
      <c r="I43" s="221"/>
    </row>
    <row r="44" spans="1:9" s="55" customFormat="1">
      <c r="A44" s="204">
        <v>7.5</v>
      </c>
      <c r="B44" s="204">
        <v>277</v>
      </c>
      <c r="C44" s="206">
        <v>236.06</v>
      </c>
      <c r="D44" s="190">
        <f t="shared" si="3"/>
        <v>852202.16606498195</v>
      </c>
      <c r="G44" s="221"/>
      <c r="H44" s="221"/>
      <c r="I44" s="221"/>
    </row>
    <row r="45" spans="1:9" s="55" customFormat="1">
      <c r="A45" s="204">
        <v>8</v>
      </c>
      <c r="B45" s="204">
        <v>309.10000000000002</v>
      </c>
      <c r="C45" s="206">
        <v>247.45</v>
      </c>
      <c r="D45" s="190">
        <f t="shared" si="3"/>
        <v>800549.98382400512</v>
      </c>
      <c r="G45" s="221"/>
      <c r="H45" s="221"/>
      <c r="I45" s="221"/>
    </row>
    <row r="46" spans="1:9" s="55" customFormat="1">
      <c r="A46" s="204">
        <v>9.5</v>
      </c>
      <c r="B46" s="204">
        <v>436</v>
      </c>
      <c r="C46" s="206">
        <v>340.09</v>
      </c>
      <c r="D46" s="190">
        <f t="shared" si="3"/>
        <v>780022.93577981647</v>
      </c>
      <c r="G46" s="221"/>
      <c r="H46" s="221"/>
      <c r="I46" s="221"/>
    </row>
    <row r="47" spans="1:9">
      <c r="G47" s="221"/>
    </row>
    <row r="48" spans="1:9">
      <c r="A48" s="228"/>
    </row>
  </sheetData>
  <mergeCells count="12">
    <mergeCell ref="A34:D34"/>
    <mergeCell ref="A6:D6"/>
    <mergeCell ref="A12:D12"/>
    <mergeCell ref="A26:A27"/>
    <mergeCell ref="B26:B27"/>
    <mergeCell ref="C27:D27"/>
    <mergeCell ref="A28:D28"/>
    <mergeCell ref="A2:C3"/>
    <mergeCell ref="D2:D3"/>
    <mergeCell ref="A4:A5"/>
    <mergeCell ref="B4:B5"/>
    <mergeCell ref="C5:D5"/>
  </mergeCells>
  <phoneticPr fontId="0" type="noConversion"/>
  <hyperlinks>
    <hyperlink ref="E1" location="оглавление!A1" display="Оглавление"/>
    <hyperlink ref="E27" location="оглавление!A1" display="Оглавление"/>
  </hyperlinks>
  <printOptions horizontalCentered="1"/>
  <pageMargins left="0.78740157480314965" right="0.39370078740157483" top="0.39370078740157483" bottom="0.39370078740157483" header="0" footer="0"/>
  <pageSetup paperSize="9" orientation="portrait" r:id="rId1"/>
  <headerFooter alignWithMargins="0">
    <oddHeader>&amp;A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9"/>
  <sheetViews>
    <sheetView topLeftCell="A52" zoomScaleNormal="100" zoomScaleSheetLayoutView="75" workbookViewId="0"/>
  </sheetViews>
  <sheetFormatPr defaultColWidth="8.85546875" defaultRowHeight="12.75"/>
  <cols>
    <col min="1" max="1" width="9.85546875" style="119" customWidth="1"/>
    <col min="2" max="2" width="20.28515625" style="119" customWidth="1"/>
    <col min="3" max="3" width="30.7109375" style="120" customWidth="1"/>
    <col min="4" max="4" width="29.7109375" style="120" customWidth="1"/>
    <col min="5" max="5" width="12.7109375" style="119" customWidth="1"/>
    <col min="6" max="6" width="13.28515625" style="175" bestFit="1" customWidth="1"/>
    <col min="7" max="7" width="14.28515625" style="175" customWidth="1"/>
    <col min="8" max="8" width="8.85546875" style="120"/>
    <col min="9" max="10" width="8.85546875" style="119"/>
    <col min="11" max="11" width="11.5703125" style="231" bestFit="1" customWidth="1"/>
    <col min="12" max="13" width="8.85546875" style="119"/>
    <col min="14" max="14" width="9.85546875" style="120" bestFit="1" customWidth="1"/>
    <col min="15" max="15" width="8.85546875" style="232"/>
    <col min="16" max="16" width="8.85546875" style="120"/>
    <col min="17" max="17" width="8.85546875" style="232"/>
    <col min="18" max="16384" width="8.85546875" style="119"/>
  </cols>
  <sheetData>
    <row r="1" spans="1:18" s="55" customFormat="1">
      <c r="C1" s="220"/>
      <c r="D1" s="122" t="str">
        <f>оглавление!F16</f>
        <v>01.04.2020 г.</v>
      </c>
      <c r="E1" s="102" t="s">
        <v>65</v>
      </c>
      <c r="F1" s="175"/>
      <c r="G1" s="175"/>
      <c r="H1" s="120"/>
      <c r="I1" s="119"/>
      <c r="J1" s="119"/>
      <c r="K1" s="229"/>
      <c r="N1" s="220"/>
      <c r="O1" s="230"/>
      <c r="P1" s="220"/>
      <c r="Q1" s="230"/>
    </row>
    <row r="2" spans="1:18">
      <c r="A2" s="360" t="s">
        <v>13</v>
      </c>
      <c r="B2" s="361"/>
      <c r="C2" s="362"/>
      <c r="D2" s="349" t="s">
        <v>49</v>
      </c>
    </row>
    <row r="3" spans="1:18">
      <c r="A3" s="216" t="s">
        <v>50</v>
      </c>
      <c r="B3" s="217"/>
      <c r="C3" s="218"/>
      <c r="D3" s="349"/>
    </row>
    <row r="4" spans="1:18" ht="38.450000000000003" customHeight="1">
      <c r="A4" s="350" t="s">
        <v>0</v>
      </c>
      <c r="B4" s="350" t="s">
        <v>4</v>
      </c>
      <c r="C4" s="209" t="s">
        <v>319</v>
      </c>
      <c r="D4" s="209" t="s">
        <v>67</v>
      </c>
      <c r="F4" s="120"/>
      <c r="G4" s="120"/>
    </row>
    <row r="5" spans="1:18">
      <c r="A5" s="350"/>
      <c r="B5" s="350"/>
      <c r="C5" s="351" t="s">
        <v>5</v>
      </c>
      <c r="D5" s="351"/>
      <c r="F5" s="120"/>
      <c r="G5" s="120"/>
    </row>
    <row r="6" spans="1:18">
      <c r="A6" s="176">
        <v>3.6</v>
      </c>
      <c r="B6" s="233">
        <v>48.8</v>
      </c>
      <c r="C6" s="301">
        <v>21.26</v>
      </c>
      <c r="D6" s="190">
        <f>(C6*1000)*(1000/B6)</f>
        <v>435655.73770491808</v>
      </c>
      <c r="E6" s="234"/>
      <c r="F6" s="235"/>
      <c r="G6" s="120"/>
      <c r="L6" s="231"/>
      <c r="R6" s="232"/>
    </row>
    <row r="7" spans="1:18">
      <c r="A7" s="176">
        <v>3.8</v>
      </c>
      <c r="B7" s="233">
        <v>55.1</v>
      </c>
      <c r="C7" s="301">
        <v>21.79</v>
      </c>
      <c r="D7" s="190">
        <f t="shared" ref="D7:D42" si="0">(C7*1000)*(1000/B7)</f>
        <v>395462.79491833033</v>
      </c>
      <c r="E7" s="234"/>
      <c r="F7" s="235"/>
      <c r="G7" s="120"/>
      <c r="L7" s="231"/>
      <c r="R7" s="232"/>
    </row>
    <row r="8" spans="1:18">
      <c r="A8" s="176">
        <v>4.0999999999999996</v>
      </c>
      <c r="B8" s="233">
        <v>64.099999999999994</v>
      </c>
      <c r="C8" s="301">
        <v>22.79</v>
      </c>
      <c r="D8" s="190">
        <f t="shared" si="0"/>
        <v>355538.22152886121</v>
      </c>
      <c r="E8" s="234"/>
      <c r="F8" s="235"/>
      <c r="G8" s="120"/>
      <c r="L8" s="231"/>
      <c r="R8" s="232"/>
    </row>
    <row r="9" spans="1:18">
      <c r="A9" s="176">
        <v>4.5</v>
      </c>
      <c r="B9" s="233">
        <v>73.900000000000006</v>
      </c>
      <c r="C9" s="301">
        <v>23.96</v>
      </c>
      <c r="D9" s="190">
        <f t="shared" si="0"/>
        <v>324221.92151556158</v>
      </c>
      <c r="E9" s="234"/>
      <c r="F9" s="235"/>
      <c r="G9" s="120"/>
      <c r="L9" s="231"/>
      <c r="R9" s="232"/>
    </row>
    <row r="10" spans="1:18">
      <c r="A10" s="176">
        <v>4.8</v>
      </c>
      <c r="B10" s="233">
        <v>84.4</v>
      </c>
      <c r="C10" s="301">
        <v>25.37</v>
      </c>
      <c r="D10" s="190">
        <f t="shared" si="0"/>
        <v>300592.41706161131</v>
      </c>
      <c r="E10" s="234"/>
      <c r="F10" s="235"/>
      <c r="G10" s="120"/>
      <c r="L10" s="231"/>
      <c r="R10" s="232"/>
    </row>
    <row r="11" spans="1:18">
      <c r="A11" s="176">
        <v>5.0999999999999996</v>
      </c>
      <c r="B11" s="233">
        <v>95.5</v>
      </c>
      <c r="C11" s="301">
        <v>26.54</v>
      </c>
      <c r="D11" s="190">
        <f t="shared" si="0"/>
        <v>277905.75916230364</v>
      </c>
      <c r="E11" s="234"/>
      <c r="F11" s="235"/>
      <c r="G11" s="120"/>
      <c r="L11" s="231"/>
      <c r="R11" s="232"/>
    </row>
    <row r="12" spans="1:18">
      <c r="A12" s="176">
        <v>5.6</v>
      </c>
      <c r="B12" s="233">
        <v>116.5</v>
      </c>
      <c r="C12" s="301">
        <v>28.02</v>
      </c>
      <c r="D12" s="190">
        <f t="shared" si="0"/>
        <v>240515.02145922746</v>
      </c>
      <c r="E12" s="234"/>
      <c r="F12" s="235"/>
      <c r="G12" s="120"/>
      <c r="L12" s="231"/>
      <c r="R12" s="232"/>
    </row>
    <row r="13" spans="1:18">
      <c r="A13" s="176">
        <v>6.2</v>
      </c>
      <c r="B13" s="233">
        <v>141.6</v>
      </c>
      <c r="C13" s="301">
        <v>31.58</v>
      </c>
      <c r="D13" s="190">
        <f t="shared" si="0"/>
        <v>223022.59887005651</v>
      </c>
      <c r="E13" s="234"/>
      <c r="F13" s="235"/>
      <c r="G13" s="120"/>
      <c r="L13" s="231"/>
      <c r="R13" s="232"/>
    </row>
    <row r="14" spans="1:18">
      <c r="A14" s="176">
        <v>6.9</v>
      </c>
      <c r="B14" s="233">
        <v>176.6</v>
      </c>
      <c r="C14" s="301">
        <v>35.93</v>
      </c>
      <c r="D14" s="190">
        <f t="shared" si="0"/>
        <v>203454.13363533409</v>
      </c>
      <c r="E14" s="234"/>
      <c r="F14" s="235"/>
      <c r="G14" s="120"/>
      <c r="L14" s="231"/>
      <c r="R14" s="232"/>
    </row>
    <row r="15" spans="1:18">
      <c r="A15" s="176">
        <v>7.6</v>
      </c>
      <c r="B15" s="233">
        <v>211</v>
      </c>
      <c r="C15" s="301">
        <v>40.46</v>
      </c>
      <c r="D15" s="190">
        <f t="shared" si="0"/>
        <v>191753.55450236966</v>
      </c>
      <c r="E15" s="234"/>
      <c r="F15" s="235"/>
      <c r="G15" s="120"/>
      <c r="L15" s="231"/>
      <c r="R15" s="232"/>
    </row>
    <row r="16" spans="1:18">
      <c r="A16" s="176">
        <v>8.3000000000000007</v>
      </c>
      <c r="B16" s="233">
        <v>256</v>
      </c>
      <c r="C16" s="301">
        <v>46.16</v>
      </c>
      <c r="D16" s="190">
        <f t="shared" si="0"/>
        <v>180312.5</v>
      </c>
      <c r="E16" s="234"/>
      <c r="F16" s="235"/>
      <c r="G16" s="120"/>
      <c r="L16" s="231"/>
      <c r="R16" s="232"/>
    </row>
    <row r="17" spans="1:18">
      <c r="A17" s="176">
        <v>9.1</v>
      </c>
      <c r="B17" s="233">
        <v>305</v>
      </c>
      <c r="C17" s="301">
        <v>51.89</v>
      </c>
      <c r="D17" s="190">
        <f t="shared" si="0"/>
        <v>170131.1475409836</v>
      </c>
      <c r="E17" s="234"/>
      <c r="F17" s="235"/>
      <c r="G17" s="120"/>
      <c r="L17" s="231"/>
      <c r="R17" s="232"/>
    </row>
    <row r="18" spans="1:18">
      <c r="A18" s="176">
        <v>9.6</v>
      </c>
      <c r="B18" s="233">
        <v>358.6</v>
      </c>
      <c r="C18" s="301">
        <v>54.85</v>
      </c>
      <c r="D18" s="190">
        <f t="shared" si="0"/>
        <v>152955.9397657557</v>
      </c>
      <c r="E18" s="234"/>
      <c r="F18" s="235"/>
      <c r="G18" s="120"/>
      <c r="L18" s="231"/>
      <c r="R18" s="232"/>
    </row>
    <row r="19" spans="1:18">
      <c r="A19" s="176">
        <v>11</v>
      </c>
      <c r="B19" s="233">
        <v>461.6</v>
      </c>
      <c r="C19" s="301">
        <v>66.53</v>
      </c>
      <c r="D19" s="190">
        <f t="shared" si="0"/>
        <v>144129.11611785094</v>
      </c>
      <c r="E19" s="234"/>
      <c r="F19" s="235"/>
      <c r="G19" s="120"/>
      <c r="L19" s="231"/>
      <c r="R19" s="232"/>
    </row>
    <row r="20" spans="1:18">
      <c r="A20" s="176">
        <v>12</v>
      </c>
      <c r="B20" s="233">
        <v>527</v>
      </c>
      <c r="C20" s="301">
        <v>74.2</v>
      </c>
      <c r="D20" s="190">
        <f t="shared" si="0"/>
        <v>140796.96394686907</v>
      </c>
      <c r="E20" s="234"/>
      <c r="F20" s="235"/>
      <c r="G20" s="120"/>
      <c r="L20" s="231"/>
      <c r="R20" s="232"/>
    </row>
    <row r="21" spans="1:18">
      <c r="A21" s="176">
        <v>13</v>
      </c>
      <c r="B21" s="233">
        <v>596.6</v>
      </c>
      <c r="C21" s="301">
        <v>79.34</v>
      </c>
      <c r="D21" s="190">
        <f t="shared" si="0"/>
        <v>132986.92591350988</v>
      </c>
      <c r="E21" s="234"/>
      <c r="F21" s="235"/>
      <c r="G21" s="120"/>
      <c r="L21" s="231"/>
      <c r="R21" s="232"/>
    </row>
    <row r="22" spans="1:18">
      <c r="A22" s="176">
        <v>14</v>
      </c>
      <c r="B22" s="233">
        <v>728</v>
      </c>
      <c r="C22" s="301">
        <v>93.11</v>
      </c>
      <c r="D22" s="190">
        <f t="shared" si="0"/>
        <v>127898.35164835164</v>
      </c>
      <c r="E22" s="234"/>
      <c r="F22" s="235"/>
      <c r="G22" s="120"/>
      <c r="L22" s="231"/>
      <c r="R22" s="232"/>
    </row>
    <row r="23" spans="1:18">
      <c r="A23" s="176">
        <v>15</v>
      </c>
      <c r="B23" s="233">
        <v>844</v>
      </c>
      <c r="C23" s="301">
        <v>107.53</v>
      </c>
      <c r="D23" s="190">
        <f t="shared" si="0"/>
        <v>127405.21327014218</v>
      </c>
      <c r="E23" s="234"/>
      <c r="F23" s="235"/>
      <c r="G23" s="120"/>
      <c r="L23" s="231"/>
      <c r="R23" s="232"/>
    </row>
    <row r="24" spans="1:18">
      <c r="A24" s="176">
        <v>16.5</v>
      </c>
      <c r="B24" s="233">
        <v>1025</v>
      </c>
      <c r="C24" s="301">
        <v>125.69</v>
      </c>
      <c r="D24" s="190">
        <f t="shared" si="0"/>
        <v>122624.39024390244</v>
      </c>
      <c r="E24" s="234"/>
      <c r="F24" s="235"/>
      <c r="G24" s="120"/>
      <c r="L24" s="231"/>
      <c r="R24" s="232"/>
    </row>
    <row r="25" spans="1:18">
      <c r="A25" s="176">
        <v>18</v>
      </c>
      <c r="B25" s="233">
        <v>1220</v>
      </c>
      <c r="C25" s="301">
        <v>148.04</v>
      </c>
      <c r="D25" s="190">
        <f t="shared" si="0"/>
        <v>121344.26229508196</v>
      </c>
      <c r="E25" s="234"/>
      <c r="F25" s="235"/>
      <c r="G25" s="120"/>
      <c r="L25" s="231"/>
      <c r="R25" s="232"/>
    </row>
    <row r="26" spans="1:18">
      <c r="A26" s="176">
        <v>19.5</v>
      </c>
      <c r="B26" s="233">
        <v>1405</v>
      </c>
      <c r="C26" s="301">
        <v>169.88</v>
      </c>
      <c r="D26" s="190">
        <f t="shared" si="0"/>
        <v>120911.03202846975</v>
      </c>
      <c r="E26" s="234"/>
      <c r="F26" s="235"/>
      <c r="G26" s="120"/>
      <c r="L26" s="231"/>
      <c r="R26" s="232"/>
    </row>
    <row r="27" spans="1:18">
      <c r="A27" s="176">
        <v>21</v>
      </c>
      <c r="B27" s="233">
        <v>1635</v>
      </c>
      <c r="C27" s="301">
        <v>191.76</v>
      </c>
      <c r="D27" s="190">
        <f t="shared" si="0"/>
        <v>117284.40366972476</v>
      </c>
      <c r="E27" s="234"/>
      <c r="F27" s="235"/>
      <c r="G27" s="120"/>
      <c r="L27" s="231"/>
      <c r="R27" s="232"/>
    </row>
    <row r="28" spans="1:18">
      <c r="A28" s="176">
        <v>22.5</v>
      </c>
      <c r="B28" s="233">
        <v>1850</v>
      </c>
      <c r="C28" s="301">
        <v>216.34</v>
      </c>
      <c r="D28" s="190">
        <f t="shared" si="0"/>
        <v>116940.54054054055</v>
      </c>
      <c r="E28" s="234"/>
      <c r="F28" s="235"/>
      <c r="G28" s="120"/>
      <c r="L28" s="231"/>
      <c r="R28" s="232"/>
    </row>
    <row r="29" spans="1:18">
      <c r="A29" s="176">
        <v>24</v>
      </c>
      <c r="B29" s="233">
        <v>2110</v>
      </c>
      <c r="C29" s="301">
        <v>243.29</v>
      </c>
      <c r="D29" s="190">
        <f t="shared" si="0"/>
        <v>115303.31753554502</v>
      </c>
      <c r="E29" s="234"/>
      <c r="F29" s="235"/>
      <c r="G29" s="120"/>
      <c r="L29" s="231"/>
      <c r="R29" s="232"/>
    </row>
    <row r="30" spans="1:18">
      <c r="A30" s="176">
        <v>25.5</v>
      </c>
      <c r="B30" s="233">
        <v>2390</v>
      </c>
      <c r="C30" s="301">
        <v>272.02</v>
      </c>
      <c r="D30" s="190">
        <f t="shared" si="0"/>
        <v>113815.89958158995</v>
      </c>
      <c r="E30" s="234"/>
      <c r="F30" s="235"/>
      <c r="G30" s="120"/>
      <c r="L30" s="231"/>
      <c r="R30" s="232"/>
    </row>
    <row r="31" spans="1:18">
      <c r="A31" s="176">
        <v>27</v>
      </c>
      <c r="B31" s="233">
        <v>2685</v>
      </c>
      <c r="C31" s="301">
        <v>302.92</v>
      </c>
      <c r="D31" s="190">
        <f t="shared" si="0"/>
        <v>112819.36685288641</v>
      </c>
      <c r="E31" s="234"/>
      <c r="F31" s="235"/>
      <c r="G31" s="120"/>
      <c r="L31" s="231"/>
      <c r="R31" s="232"/>
    </row>
    <row r="32" spans="1:18">
      <c r="A32" s="176">
        <v>28</v>
      </c>
      <c r="B32" s="233">
        <v>2910</v>
      </c>
      <c r="C32" s="301">
        <v>326.43</v>
      </c>
      <c r="D32" s="190">
        <f t="shared" si="0"/>
        <v>112175.25773195876</v>
      </c>
      <c r="E32" s="234"/>
      <c r="F32" s="235"/>
      <c r="G32" s="120"/>
      <c r="L32" s="231"/>
      <c r="R32" s="232"/>
    </row>
    <row r="33" spans="1:18">
      <c r="A33" s="176">
        <v>30.5</v>
      </c>
      <c r="B33" s="233">
        <v>3490</v>
      </c>
      <c r="C33" s="301">
        <v>382.29</v>
      </c>
      <c r="D33" s="190">
        <f t="shared" si="0"/>
        <v>109538.68194842406</v>
      </c>
      <c r="E33" s="234"/>
      <c r="F33" s="235"/>
      <c r="G33" s="120"/>
      <c r="L33" s="231"/>
      <c r="R33" s="232"/>
    </row>
    <row r="34" spans="1:18">
      <c r="A34" s="176">
        <v>32</v>
      </c>
      <c r="B34" s="233">
        <v>3845</v>
      </c>
      <c r="C34" s="301">
        <v>416.81</v>
      </c>
      <c r="D34" s="190">
        <f t="shared" si="0"/>
        <v>108403.12093628089</v>
      </c>
      <c r="E34" s="234"/>
      <c r="F34" s="235"/>
      <c r="G34" s="120"/>
      <c r="L34" s="231"/>
      <c r="R34" s="232"/>
    </row>
    <row r="35" spans="1:18">
      <c r="A35" s="176">
        <v>33.5</v>
      </c>
      <c r="B35" s="233">
        <v>4220</v>
      </c>
      <c r="C35" s="301">
        <v>454.98</v>
      </c>
      <c r="D35" s="190">
        <f t="shared" si="0"/>
        <v>107815.16587677725</v>
      </c>
      <c r="E35" s="234"/>
      <c r="F35" s="235"/>
      <c r="G35" s="120"/>
      <c r="L35" s="231"/>
      <c r="R35" s="232"/>
    </row>
    <row r="36" spans="1:18">
      <c r="A36" s="176">
        <v>37</v>
      </c>
      <c r="B36" s="233">
        <v>5015</v>
      </c>
      <c r="C36" s="301">
        <v>535.96</v>
      </c>
      <c r="D36" s="190">
        <f t="shared" si="0"/>
        <v>106871.38584247258</v>
      </c>
      <c r="E36" s="234"/>
      <c r="F36" s="235"/>
      <c r="G36" s="120"/>
      <c r="L36" s="231"/>
      <c r="R36" s="232"/>
    </row>
    <row r="37" spans="1:18">
      <c r="A37" s="176">
        <v>39.5</v>
      </c>
      <c r="B37" s="233">
        <v>5740</v>
      </c>
      <c r="C37" s="301">
        <v>609.4</v>
      </c>
      <c r="D37" s="190">
        <f t="shared" si="0"/>
        <v>106167.24738675958</v>
      </c>
      <c r="E37" s="234"/>
      <c r="F37" s="235"/>
      <c r="G37" s="120"/>
      <c r="L37" s="231"/>
      <c r="R37" s="232"/>
    </row>
    <row r="38" spans="1:18" ht="13.15" customHeight="1">
      <c r="A38" s="176">
        <v>42</v>
      </c>
      <c r="B38" s="233">
        <v>6535</v>
      </c>
      <c r="C38" s="301">
        <v>691.28</v>
      </c>
      <c r="D38" s="190">
        <f t="shared" si="0"/>
        <v>105781.17827084927</v>
      </c>
      <c r="E38" s="234"/>
      <c r="F38" s="235"/>
      <c r="G38" s="120"/>
      <c r="L38" s="231"/>
      <c r="R38" s="232"/>
    </row>
    <row r="39" spans="1:18" ht="13.15" customHeight="1">
      <c r="A39" s="176">
        <v>44.5</v>
      </c>
      <c r="B39" s="233">
        <v>7385</v>
      </c>
      <c r="C39" s="301">
        <v>777.2</v>
      </c>
      <c r="D39" s="190">
        <f t="shared" si="0"/>
        <v>105240.35206499661</v>
      </c>
      <c r="E39" s="234"/>
      <c r="F39" s="235"/>
      <c r="G39" s="120"/>
      <c r="L39" s="231"/>
      <c r="R39" s="232"/>
    </row>
    <row r="40" spans="1:18" ht="13.15" customHeight="1">
      <c r="A40" s="176">
        <v>47.5</v>
      </c>
      <c r="B40" s="233">
        <v>8430</v>
      </c>
      <c r="C40" s="301">
        <v>876.88</v>
      </c>
      <c r="D40" s="190">
        <f>(C40*1000)*(1000/B40)</f>
        <v>104018.97983392645</v>
      </c>
      <c r="E40" s="234"/>
      <c r="F40" s="235"/>
      <c r="G40" s="120"/>
      <c r="L40" s="231"/>
      <c r="R40" s="232"/>
    </row>
    <row r="41" spans="1:18" ht="13.15" customHeight="1">
      <c r="A41" s="176">
        <v>51</v>
      </c>
      <c r="B41" s="233">
        <v>9545</v>
      </c>
      <c r="C41" s="301">
        <v>963.49</v>
      </c>
      <c r="D41" s="190">
        <f>(C41*1000)*(1000/B41)</f>
        <v>100941.85437401781</v>
      </c>
      <c r="E41" s="234"/>
      <c r="F41" s="235"/>
      <c r="G41" s="120"/>
      <c r="L41" s="231"/>
      <c r="R41" s="232"/>
    </row>
    <row r="42" spans="1:18" ht="13.15" customHeight="1">
      <c r="A42" s="176">
        <v>56</v>
      </c>
      <c r="B42" s="233">
        <v>11650</v>
      </c>
      <c r="C42" s="301">
        <v>1142.73</v>
      </c>
      <c r="D42" s="190">
        <f t="shared" si="0"/>
        <v>98088.412017167386</v>
      </c>
      <c r="E42" s="234"/>
      <c r="F42" s="235"/>
      <c r="G42" s="120"/>
      <c r="L42" s="231"/>
      <c r="R42" s="232"/>
    </row>
    <row r="43" spans="1:18">
      <c r="A43" s="228"/>
      <c r="F43" s="120"/>
      <c r="G43" s="120"/>
    </row>
    <row r="44" spans="1:18">
      <c r="D44" s="122"/>
      <c r="E44" s="102" t="s">
        <v>65</v>
      </c>
      <c r="F44" s="120"/>
      <c r="G44" s="120"/>
    </row>
    <row r="45" spans="1:18">
      <c r="A45" s="357" t="s">
        <v>1</v>
      </c>
      <c r="B45" s="357"/>
      <c r="C45" s="357"/>
      <c r="D45" s="358" t="s">
        <v>2</v>
      </c>
      <c r="F45" s="120"/>
      <c r="G45" s="120"/>
      <c r="R45" s="232"/>
    </row>
    <row r="46" spans="1:18">
      <c r="A46" s="359" t="s">
        <v>3</v>
      </c>
      <c r="B46" s="359"/>
      <c r="C46" s="359"/>
      <c r="D46" s="358"/>
    </row>
    <row r="47" spans="1:18" ht="30.6" customHeight="1">
      <c r="A47" s="350" t="s">
        <v>0</v>
      </c>
      <c r="B47" s="350" t="s">
        <v>4</v>
      </c>
      <c r="C47" s="215" t="s">
        <v>319</v>
      </c>
      <c r="D47" s="215" t="s">
        <v>67</v>
      </c>
    </row>
    <row r="48" spans="1:18" ht="22.5" customHeight="1">
      <c r="A48" s="350"/>
      <c r="B48" s="350"/>
      <c r="C48" s="351" t="s">
        <v>5</v>
      </c>
      <c r="D48" s="351"/>
      <c r="F48" s="124"/>
    </row>
    <row r="49" spans="1:6" ht="15" customHeight="1">
      <c r="A49" s="177">
        <v>0.65</v>
      </c>
      <c r="B49" s="176">
        <v>2.4</v>
      </c>
      <c r="C49" s="301">
        <v>2.29</v>
      </c>
      <c r="D49" s="190">
        <f t="shared" ref="D49:D77" si="1">(C49*1000)*(1000/B49)</f>
        <v>954166.66666666674</v>
      </c>
      <c r="E49" s="234"/>
      <c r="F49" s="124"/>
    </row>
    <row r="50" spans="1:6" ht="15" customHeight="1">
      <c r="A50" s="177">
        <v>0.75</v>
      </c>
      <c r="B50" s="176">
        <v>2.8</v>
      </c>
      <c r="C50" s="301">
        <v>2.29</v>
      </c>
      <c r="D50" s="190">
        <f t="shared" si="1"/>
        <v>817857.14285714296</v>
      </c>
      <c r="E50" s="234"/>
      <c r="F50" s="124"/>
    </row>
    <row r="51" spans="1:6" ht="15" customHeight="1">
      <c r="A51" s="177">
        <v>0.8</v>
      </c>
      <c r="B51" s="176">
        <v>3.3</v>
      </c>
      <c r="C51" s="301">
        <v>2.52</v>
      </c>
      <c r="D51" s="190">
        <f t="shared" si="1"/>
        <v>763636.36363636376</v>
      </c>
      <c r="E51" s="234"/>
      <c r="F51" s="124"/>
    </row>
    <row r="52" spans="1:6" ht="15" customHeight="1">
      <c r="A52" s="177">
        <v>0.85</v>
      </c>
      <c r="B52" s="176">
        <v>3.8</v>
      </c>
      <c r="C52" s="301">
        <v>2.52</v>
      </c>
      <c r="D52" s="190">
        <f t="shared" si="1"/>
        <v>663157.89473684214</v>
      </c>
      <c r="E52" s="234"/>
      <c r="F52" s="124"/>
    </row>
    <row r="53" spans="1:6" ht="15" customHeight="1">
      <c r="A53" s="177">
        <v>0.9</v>
      </c>
      <c r="B53" s="176">
        <v>4.3</v>
      </c>
      <c r="C53" s="301">
        <v>2.52</v>
      </c>
      <c r="D53" s="190">
        <f t="shared" si="1"/>
        <v>586046.51162790705</v>
      </c>
      <c r="E53" s="234"/>
      <c r="F53" s="124"/>
    </row>
    <row r="54" spans="1:6" ht="15" customHeight="1">
      <c r="A54" s="177">
        <v>1</v>
      </c>
      <c r="B54" s="176">
        <v>5.6</v>
      </c>
      <c r="C54" s="301">
        <v>2.63</v>
      </c>
      <c r="D54" s="190">
        <f t="shared" si="1"/>
        <v>469642.85714285716</v>
      </c>
      <c r="E54" s="234"/>
      <c r="F54" s="124"/>
    </row>
    <row r="55" spans="1:6" ht="15" customHeight="1">
      <c r="A55" s="177">
        <v>1.1000000000000001</v>
      </c>
      <c r="B55" s="176">
        <v>6.2</v>
      </c>
      <c r="C55" s="301">
        <v>2.73</v>
      </c>
      <c r="D55" s="190">
        <f t="shared" si="1"/>
        <v>440322.58064516127</v>
      </c>
      <c r="E55" s="234"/>
      <c r="F55" s="124"/>
    </row>
    <row r="56" spans="1:6" ht="15" customHeight="1">
      <c r="A56" s="177">
        <v>1.2</v>
      </c>
      <c r="B56" s="176">
        <v>7.9</v>
      </c>
      <c r="C56" s="301">
        <v>2.97</v>
      </c>
      <c r="D56" s="190">
        <f t="shared" si="1"/>
        <v>375949.36708860757</v>
      </c>
      <c r="E56" s="234"/>
      <c r="F56" s="124"/>
    </row>
    <row r="57" spans="1:6" ht="15" customHeight="1">
      <c r="A57" s="177">
        <v>1.4</v>
      </c>
      <c r="B57" s="176">
        <v>10</v>
      </c>
      <c r="C57" s="301">
        <v>3.14</v>
      </c>
      <c r="D57" s="190">
        <f t="shared" si="1"/>
        <v>314000</v>
      </c>
      <c r="E57" s="234"/>
      <c r="F57" s="124"/>
    </row>
    <row r="58" spans="1:6" ht="15" customHeight="1">
      <c r="A58" s="177">
        <v>1.6</v>
      </c>
      <c r="B58" s="176">
        <v>12.3</v>
      </c>
      <c r="C58" s="301">
        <v>3.3</v>
      </c>
      <c r="D58" s="190">
        <f t="shared" si="1"/>
        <v>268292.68292682926</v>
      </c>
      <c r="E58" s="234"/>
      <c r="F58" s="124"/>
    </row>
    <row r="59" spans="1:6" ht="15" customHeight="1">
      <c r="A59" s="177">
        <v>1.8</v>
      </c>
      <c r="B59" s="176">
        <v>17.600000000000001</v>
      </c>
      <c r="C59" s="301">
        <v>3.8</v>
      </c>
      <c r="D59" s="190">
        <f t="shared" si="1"/>
        <v>215909.09090909088</v>
      </c>
      <c r="E59" s="234"/>
      <c r="F59" s="124"/>
    </row>
    <row r="60" spans="1:6" ht="15" customHeight="1">
      <c r="A60" s="177">
        <v>2</v>
      </c>
      <c r="B60" s="176">
        <v>20.7</v>
      </c>
      <c r="C60" s="301">
        <v>3.97</v>
      </c>
      <c r="D60" s="190">
        <f t="shared" si="1"/>
        <v>191787.43961352657</v>
      </c>
      <c r="E60" s="234"/>
      <c r="F60" s="124"/>
    </row>
    <row r="61" spans="1:6" ht="15" customHeight="1">
      <c r="A61" s="177">
        <v>2.2000000000000002</v>
      </c>
      <c r="B61" s="176">
        <v>23.9</v>
      </c>
      <c r="C61" s="301">
        <v>4.34</v>
      </c>
      <c r="D61" s="190">
        <f t="shared" si="1"/>
        <v>181589.95815899581</v>
      </c>
      <c r="E61" s="234"/>
      <c r="F61" s="124"/>
    </row>
    <row r="62" spans="1:6" ht="15" customHeight="1">
      <c r="A62" s="177">
        <v>2.4</v>
      </c>
      <c r="B62" s="176">
        <v>31.1</v>
      </c>
      <c r="C62" s="301">
        <v>5.1100000000000003</v>
      </c>
      <c r="D62" s="190">
        <f t="shared" si="1"/>
        <v>164308.68167202573</v>
      </c>
      <c r="E62" s="234"/>
      <c r="F62" s="124"/>
    </row>
    <row r="63" spans="1:6" ht="15" customHeight="1">
      <c r="A63" s="177">
        <v>2.8</v>
      </c>
      <c r="B63" s="176">
        <v>39.4</v>
      </c>
      <c r="C63" s="301">
        <v>5.83</v>
      </c>
      <c r="D63" s="190">
        <f t="shared" si="1"/>
        <v>147969.54314720814</v>
      </c>
      <c r="E63" s="234"/>
      <c r="F63" s="124"/>
    </row>
    <row r="64" spans="1:6" ht="15" customHeight="1">
      <c r="A64" s="177">
        <v>3.1</v>
      </c>
      <c r="B64" s="176">
        <v>49.2</v>
      </c>
      <c r="C64" s="301">
        <v>7.14</v>
      </c>
      <c r="D64" s="190">
        <f t="shared" si="1"/>
        <v>145121.95121951218</v>
      </c>
      <c r="E64" s="234"/>
      <c r="F64" s="124"/>
    </row>
    <row r="65" spans="1:6" ht="15" customHeight="1">
      <c r="A65" s="177">
        <v>3.4</v>
      </c>
      <c r="B65" s="176">
        <v>59.4</v>
      </c>
      <c r="C65" s="301">
        <v>8.44</v>
      </c>
      <c r="D65" s="190">
        <f t="shared" si="1"/>
        <v>142087.54208754207</v>
      </c>
      <c r="E65" s="234"/>
      <c r="F65" s="124"/>
    </row>
    <row r="66" spans="1:6" ht="15" customHeight="1">
      <c r="A66" s="177">
        <v>3.7</v>
      </c>
      <c r="B66" s="176">
        <v>70.5</v>
      </c>
      <c r="C66" s="301">
        <v>9.31</v>
      </c>
      <c r="D66" s="190">
        <f t="shared" si="1"/>
        <v>132056.73758865247</v>
      </c>
      <c r="E66" s="234"/>
      <c r="F66" s="124"/>
    </row>
    <row r="67" spans="1:6" ht="15" customHeight="1">
      <c r="A67" s="177">
        <v>4</v>
      </c>
      <c r="B67" s="176">
        <v>82.5</v>
      </c>
      <c r="C67" s="301">
        <v>10.4</v>
      </c>
      <c r="D67" s="190">
        <f t="shared" si="1"/>
        <v>126060.60606060606</v>
      </c>
      <c r="E67" s="234"/>
      <c r="F67" s="124"/>
    </row>
    <row r="68" spans="1:6" ht="15" customHeight="1">
      <c r="A68" s="177">
        <v>4.3</v>
      </c>
      <c r="B68" s="176">
        <v>95.6</v>
      </c>
      <c r="C68" s="301">
        <v>11.91</v>
      </c>
      <c r="D68" s="190">
        <f t="shared" si="1"/>
        <v>124581.58995815901</v>
      </c>
      <c r="E68" s="234"/>
      <c r="F68" s="124"/>
    </row>
    <row r="69" spans="1:6" ht="15" customHeight="1">
      <c r="A69" s="177">
        <v>4.5999999999999996</v>
      </c>
      <c r="B69" s="176">
        <v>109.6</v>
      </c>
      <c r="C69" s="301">
        <v>12.88</v>
      </c>
      <c r="D69" s="190">
        <f t="shared" si="1"/>
        <v>117518.24817518248</v>
      </c>
      <c r="E69" s="234"/>
      <c r="F69" s="124"/>
    </row>
    <row r="70" spans="1:6" ht="15" customHeight="1">
      <c r="A70" s="177">
        <v>4.9000000000000004</v>
      </c>
      <c r="B70" s="176">
        <v>124.6</v>
      </c>
      <c r="C70" s="301">
        <v>14.57</v>
      </c>
      <c r="D70" s="190">
        <f t="shared" si="1"/>
        <v>116934.18940609951</v>
      </c>
      <c r="E70" s="234"/>
      <c r="F70" s="124"/>
    </row>
    <row r="71" spans="1:6" ht="15" customHeight="1">
      <c r="A71" s="177">
        <v>5.2</v>
      </c>
      <c r="B71" s="176">
        <v>140.5</v>
      </c>
      <c r="C71" s="301">
        <v>16.39</v>
      </c>
      <c r="D71" s="190">
        <f t="shared" si="1"/>
        <v>116654.80427046264</v>
      </c>
      <c r="E71" s="234"/>
      <c r="F71" s="124"/>
    </row>
    <row r="72" spans="1:6" ht="15" customHeight="1">
      <c r="A72" s="177">
        <v>5.5</v>
      </c>
      <c r="B72" s="176">
        <v>157.5</v>
      </c>
      <c r="C72" s="301">
        <v>18.309999999999999</v>
      </c>
      <c r="D72" s="190">
        <f t="shared" si="1"/>
        <v>116253.96825396825</v>
      </c>
      <c r="E72" s="234"/>
      <c r="F72" s="124"/>
    </row>
    <row r="73" spans="1:6" ht="15" customHeight="1">
      <c r="A73" s="177">
        <v>6.2</v>
      </c>
      <c r="B73" s="176">
        <v>197</v>
      </c>
      <c r="C73" s="301">
        <v>22.78</v>
      </c>
      <c r="D73" s="190">
        <f t="shared" si="1"/>
        <v>115634.51776649746</v>
      </c>
      <c r="E73" s="234"/>
      <c r="F73" s="124"/>
    </row>
    <row r="74" spans="1:6" ht="15" customHeight="1">
      <c r="A74" s="177">
        <v>6.8</v>
      </c>
      <c r="B74" s="176">
        <v>238</v>
      </c>
      <c r="C74" s="301">
        <v>26.99</v>
      </c>
      <c r="D74" s="190">
        <f t="shared" si="1"/>
        <v>113403.36134453781</v>
      </c>
      <c r="E74" s="234"/>
      <c r="F74" s="124"/>
    </row>
    <row r="75" spans="1:6" ht="15" customHeight="1">
      <c r="A75" s="177">
        <v>7.4</v>
      </c>
      <c r="B75" s="176">
        <v>282.60000000000002</v>
      </c>
      <c r="C75" s="301">
        <v>31.48</v>
      </c>
      <c r="D75" s="190">
        <f t="shared" si="1"/>
        <v>111394.19674451521</v>
      </c>
      <c r="E75" s="234"/>
      <c r="F75" s="124"/>
    </row>
    <row r="76" spans="1:6" ht="15" customHeight="1">
      <c r="A76" s="177">
        <v>8</v>
      </c>
      <c r="B76" s="176">
        <v>330.5</v>
      </c>
      <c r="C76" s="301">
        <v>35.840000000000003</v>
      </c>
      <c r="D76" s="190">
        <f t="shared" si="1"/>
        <v>108441.75491679274</v>
      </c>
      <c r="E76" s="234"/>
      <c r="F76" s="124"/>
    </row>
    <row r="77" spans="1:6" ht="15" customHeight="1">
      <c r="A77" s="177">
        <v>8.6</v>
      </c>
      <c r="B77" s="176">
        <v>382.1</v>
      </c>
      <c r="C77" s="301">
        <v>40.86</v>
      </c>
      <c r="D77" s="190">
        <f t="shared" si="1"/>
        <v>106935.35723632555</v>
      </c>
      <c r="E77" s="234"/>
      <c r="F77" s="124"/>
    </row>
    <row r="78" spans="1:6">
      <c r="A78" s="177">
        <v>9.1999999999999993</v>
      </c>
      <c r="B78" s="176">
        <v>438.5</v>
      </c>
      <c r="C78" s="301">
        <v>46.77</v>
      </c>
      <c r="D78" s="190">
        <f>(C78*1000)*(1000/B78)</f>
        <v>106659.06499429875</v>
      </c>
      <c r="E78" s="234"/>
      <c r="F78" s="124"/>
    </row>
    <row r="79" spans="1:6">
      <c r="F79" s="124"/>
    </row>
  </sheetData>
  <mergeCells count="11">
    <mergeCell ref="A2:C2"/>
    <mergeCell ref="D2:D3"/>
    <mergeCell ref="A4:A5"/>
    <mergeCell ref="B4:B5"/>
    <mergeCell ref="C5:D5"/>
    <mergeCell ref="A45:C45"/>
    <mergeCell ref="D45:D46"/>
    <mergeCell ref="A46:C46"/>
    <mergeCell ref="A47:A48"/>
    <mergeCell ref="B47:B48"/>
    <mergeCell ref="C48:D48"/>
  </mergeCells>
  <phoneticPr fontId="0" type="noConversion"/>
  <hyperlinks>
    <hyperlink ref="E1" location="оглавление!A1" display="Оглавление"/>
    <hyperlink ref="E44" location="оглавление!A1" display="Оглавление"/>
  </hyperlinks>
  <printOptions horizontalCentered="1"/>
  <pageMargins left="0.78740157480314965" right="0.39370078740157483" top="0.39370078740157483" bottom="0.39370078740157483" header="0" footer="0"/>
  <pageSetup paperSize="9" scale="73" orientation="portrait" r:id="rId1"/>
  <headerFooter alignWithMargins="0">
    <oddHeader>&amp;A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N73"/>
  <sheetViews>
    <sheetView zoomScaleNormal="100" zoomScaleSheetLayoutView="75" workbookViewId="0">
      <selection activeCell="H35" sqref="H35"/>
    </sheetView>
  </sheetViews>
  <sheetFormatPr defaultColWidth="8.85546875" defaultRowHeight="12.75"/>
  <cols>
    <col min="1" max="1" width="9" style="119" customWidth="1"/>
    <col min="2" max="2" width="20.28515625" style="120" customWidth="1"/>
    <col min="3" max="3" width="29.28515625" style="120" customWidth="1"/>
    <col min="4" max="4" width="29.85546875" style="120" customWidth="1"/>
    <col min="5" max="5" width="12.28515625" style="237" bestFit="1" customWidth="1"/>
    <col min="6" max="6" width="8.85546875" style="240"/>
    <col min="7" max="7" width="11" style="124" bestFit="1" customWidth="1"/>
    <col min="8" max="14" width="8.85546875" style="237"/>
    <col min="15" max="16384" width="8.85546875" style="119"/>
  </cols>
  <sheetData>
    <row r="1" spans="1:8">
      <c r="D1" s="122" t="str">
        <f>оглавление!F16</f>
        <v>01.04.2020 г.</v>
      </c>
      <c r="E1" s="102" t="s">
        <v>65</v>
      </c>
      <c r="F1" s="121"/>
      <c r="G1" s="236"/>
      <c r="H1" s="102"/>
    </row>
    <row r="2" spans="1:8">
      <c r="A2" s="360" t="s">
        <v>10</v>
      </c>
      <c r="B2" s="361"/>
      <c r="C2" s="362"/>
      <c r="D2" s="363" t="s">
        <v>7</v>
      </c>
      <c r="E2" s="102"/>
      <c r="F2" s="121"/>
      <c r="G2" s="236"/>
      <c r="H2" s="102"/>
    </row>
    <row r="3" spans="1:8">
      <c r="A3" s="364" t="s">
        <v>8</v>
      </c>
      <c r="B3" s="365"/>
      <c r="C3" s="366"/>
      <c r="D3" s="363"/>
      <c r="E3" s="102"/>
      <c r="F3" s="121"/>
      <c r="G3" s="236"/>
      <c r="H3" s="102"/>
    </row>
    <row r="4" spans="1:8" ht="36" customHeight="1">
      <c r="A4" s="354" t="s">
        <v>0</v>
      </c>
      <c r="B4" s="367" t="s">
        <v>4</v>
      </c>
      <c r="C4" s="214" t="s">
        <v>319</v>
      </c>
      <c r="D4" s="215" t="s">
        <v>67</v>
      </c>
      <c r="E4" s="102"/>
      <c r="F4" s="237"/>
      <c r="G4" s="237"/>
    </row>
    <row r="5" spans="1:8">
      <c r="A5" s="350"/>
      <c r="B5" s="368"/>
      <c r="C5" s="369" t="s">
        <v>5</v>
      </c>
      <c r="D5" s="369"/>
      <c r="E5" s="238"/>
      <c r="F5" s="238"/>
      <c r="G5" s="236"/>
    </row>
    <row r="6" spans="1:8">
      <c r="A6" s="189">
        <v>1</v>
      </c>
      <c r="B6" s="189">
        <v>5</v>
      </c>
      <c r="C6" s="189">
        <v>4.07</v>
      </c>
      <c r="D6" s="190">
        <f>(C6*1000)*(1000/B6)</f>
        <v>814000.00000000012</v>
      </c>
      <c r="E6" s="238"/>
      <c r="F6" s="124"/>
    </row>
    <row r="7" spans="1:8">
      <c r="A7" s="189">
        <v>1.1000000000000001</v>
      </c>
      <c r="B7" s="189">
        <v>6.1</v>
      </c>
      <c r="C7" s="189">
        <v>4.51</v>
      </c>
      <c r="D7" s="190">
        <f t="shared" ref="D7:D36" si="0">(C7*1000)*(1000/B7)</f>
        <v>739344.26229508198</v>
      </c>
      <c r="E7" s="238"/>
      <c r="F7" s="124"/>
    </row>
    <row r="8" spans="1:8">
      <c r="A8" s="189">
        <v>1.2</v>
      </c>
      <c r="B8" s="189">
        <v>7.3</v>
      </c>
      <c r="C8" s="189">
        <v>4.7300000000000004</v>
      </c>
      <c r="D8" s="190">
        <f t="shared" si="0"/>
        <v>647945.20547945204</v>
      </c>
      <c r="E8" s="238"/>
      <c r="F8" s="124"/>
    </row>
    <row r="9" spans="1:8">
      <c r="A9" s="189">
        <v>1.3</v>
      </c>
      <c r="B9" s="189">
        <v>8.6</v>
      </c>
      <c r="C9" s="189">
        <v>4.88</v>
      </c>
      <c r="D9" s="190">
        <f t="shared" si="0"/>
        <v>567441.86046511633</v>
      </c>
      <c r="E9" s="238"/>
      <c r="F9" s="124"/>
    </row>
    <row r="10" spans="1:8">
      <c r="A10" s="189">
        <v>1.4</v>
      </c>
      <c r="B10" s="189">
        <v>9.9</v>
      </c>
      <c r="C10" s="189">
        <v>4.97</v>
      </c>
      <c r="D10" s="190">
        <f t="shared" si="0"/>
        <v>502020.20202020201</v>
      </c>
      <c r="E10" s="238"/>
      <c r="F10" s="124"/>
    </row>
    <row r="11" spans="1:8">
      <c r="A11" s="176">
        <v>1.5</v>
      </c>
      <c r="B11" s="177">
        <v>11.3</v>
      </c>
      <c r="C11" s="189">
        <v>5.16</v>
      </c>
      <c r="D11" s="190">
        <f t="shared" si="0"/>
        <v>456637.16814159293</v>
      </c>
      <c r="E11" s="238"/>
      <c r="F11" s="124"/>
    </row>
    <row r="12" spans="1:8">
      <c r="A12" s="176">
        <v>1.7</v>
      </c>
      <c r="B12" s="177">
        <v>14.5</v>
      </c>
      <c r="C12" s="189">
        <v>5.43</v>
      </c>
      <c r="D12" s="190">
        <f t="shared" si="0"/>
        <v>374482.75862068968</v>
      </c>
      <c r="E12" s="238"/>
      <c r="F12" s="124"/>
    </row>
    <row r="13" spans="1:8">
      <c r="A13" s="176">
        <v>1.8</v>
      </c>
      <c r="B13" s="177">
        <v>16.3</v>
      </c>
      <c r="C13" s="189">
        <v>5.58</v>
      </c>
      <c r="D13" s="190">
        <f t="shared" si="0"/>
        <v>342331.28834355826</v>
      </c>
      <c r="E13" s="238"/>
      <c r="F13" s="124"/>
    </row>
    <row r="14" spans="1:8">
      <c r="A14" s="176">
        <v>2</v>
      </c>
      <c r="B14" s="177">
        <v>20.3</v>
      </c>
      <c r="C14" s="189">
        <v>5.89</v>
      </c>
      <c r="D14" s="190">
        <f t="shared" si="0"/>
        <v>290147.78325123154</v>
      </c>
      <c r="E14" s="238"/>
      <c r="F14" s="124"/>
    </row>
    <row r="15" spans="1:8">
      <c r="A15" s="176">
        <v>2.6</v>
      </c>
      <c r="B15" s="177">
        <v>34.1</v>
      </c>
      <c r="C15" s="189">
        <v>7.04</v>
      </c>
      <c r="D15" s="190">
        <f t="shared" si="0"/>
        <v>206451.61290322579</v>
      </c>
      <c r="E15" s="238"/>
      <c r="F15" s="124"/>
    </row>
    <row r="16" spans="1:8">
      <c r="A16" s="176">
        <v>3</v>
      </c>
      <c r="B16" s="177">
        <v>45.5</v>
      </c>
      <c r="C16" s="189">
        <v>8.61</v>
      </c>
      <c r="D16" s="190">
        <f t="shared" si="0"/>
        <v>189230.76923076922</v>
      </c>
      <c r="E16" s="238"/>
      <c r="F16" s="124"/>
    </row>
    <row r="17" spans="1:9">
      <c r="A17" s="176">
        <v>3.3</v>
      </c>
      <c r="B17" s="177">
        <v>53.3</v>
      </c>
      <c r="C17" s="189">
        <v>9.33</v>
      </c>
      <c r="D17" s="190">
        <f t="shared" si="0"/>
        <v>175046.904315197</v>
      </c>
      <c r="E17" s="238"/>
      <c r="F17" s="124"/>
    </row>
    <row r="18" spans="1:9">
      <c r="A18" s="176">
        <v>3.6</v>
      </c>
      <c r="B18" s="177">
        <v>65.5</v>
      </c>
      <c r="C18" s="189">
        <v>10.09</v>
      </c>
      <c r="D18" s="190">
        <f t="shared" si="0"/>
        <v>154045.80152671755</v>
      </c>
      <c r="E18" s="238"/>
      <c r="F18" s="124"/>
    </row>
    <row r="19" spans="1:9">
      <c r="A19" s="176">
        <v>4</v>
      </c>
      <c r="B19" s="177">
        <v>80.7</v>
      </c>
      <c r="C19" s="189">
        <v>11.76</v>
      </c>
      <c r="D19" s="190">
        <f t="shared" si="0"/>
        <v>145724.90706319702</v>
      </c>
      <c r="E19" s="238"/>
      <c r="F19" s="124"/>
    </row>
    <row r="20" spans="1:9">
      <c r="A20" s="176">
        <v>4.5999999999999996</v>
      </c>
      <c r="B20" s="177">
        <v>107.1</v>
      </c>
      <c r="C20" s="189">
        <v>15.62</v>
      </c>
      <c r="D20" s="190">
        <f t="shared" si="0"/>
        <v>145845.00466853409</v>
      </c>
      <c r="E20" s="238"/>
      <c r="F20" s="124"/>
    </row>
    <row r="21" spans="1:9">
      <c r="A21" s="176">
        <v>5</v>
      </c>
      <c r="B21" s="177">
        <v>126.7</v>
      </c>
      <c r="C21" s="189">
        <v>18.32</v>
      </c>
      <c r="D21" s="190">
        <f t="shared" si="0"/>
        <v>144593.52801894236</v>
      </c>
      <c r="E21" s="238"/>
      <c r="F21" s="124"/>
    </row>
    <row r="22" spans="1:9">
      <c r="A22" s="176">
        <v>5.6</v>
      </c>
      <c r="B22" s="177">
        <v>153.1</v>
      </c>
      <c r="C22" s="189">
        <v>20.55</v>
      </c>
      <c r="D22" s="190">
        <f t="shared" si="0"/>
        <v>134225.99608099283</v>
      </c>
      <c r="E22" s="238"/>
      <c r="F22" s="124"/>
    </row>
    <row r="23" spans="1:9">
      <c r="A23" s="176">
        <v>6.1</v>
      </c>
      <c r="B23" s="177">
        <v>182</v>
      </c>
      <c r="C23" s="189">
        <v>22.71</v>
      </c>
      <c r="D23" s="190">
        <f t="shared" si="0"/>
        <v>124780.21978021978</v>
      </c>
      <c r="E23" s="238"/>
      <c r="F23" s="124"/>
      <c r="H23" s="191"/>
    </row>
    <row r="24" spans="1:9">
      <c r="A24" s="176">
        <v>6.6</v>
      </c>
      <c r="B24" s="177">
        <v>213.5</v>
      </c>
      <c r="C24" s="189">
        <v>25</v>
      </c>
      <c r="D24" s="190">
        <f t="shared" si="0"/>
        <v>117096.01873536299</v>
      </c>
      <c r="E24" s="238"/>
      <c r="F24" s="124"/>
      <c r="H24" s="191"/>
    </row>
    <row r="25" spans="1:9">
      <c r="A25" s="176">
        <v>7.1</v>
      </c>
      <c r="B25" s="177">
        <v>247.5</v>
      </c>
      <c r="C25" s="189">
        <v>28.61</v>
      </c>
      <c r="D25" s="190">
        <f t="shared" si="0"/>
        <v>115595.9595959596</v>
      </c>
      <c r="E25" s="238"/>
      <c r="F25" s="124"/>
      <c r="H25" s="191"/>
    </row>
    <row r="26" spans="1:9">
      <c r="A26" s="176">
        <v>7.6</v>
      </c>
      <c r="B26" s="177">
        <v>284</v>
      </c>
      <c r="C26" s="189">
        <v>32.21</v>
      </c>
      <c r="D26" s="190">
        <f t="shared" si="0"/>
        <v>113415.49295774648</v>
      </c>
      <c r="E26" s="238"/>
      <c r="F26" s="124"/>
      <c r="H26" s="191"/>
    </row>
    <row r="27" spans="1:9">
      <c r="A27" s="176">
        <v>8.1</v>
      </c>
      <c r="B27" s="177">
        <v>323</v>
      </c>
      <c r="C27" s="189">
        <v>35.94</v>
      </c>
      <c r="D27" s="190">
        <f t="shared" si="0"/>
        <v>111269.34984520124</v>
      </c>
      <c r="E27" s="238"/>
      <c r="F27" s="124"/>
      <c r="H27" s="191"/>
    </row>
    <row r="28" spans="1:9">
      <c r="A28" s="176">
        <v>8.6</v>
      </c>
      <c r="B28" s="177">
        <v>364.4</v>
      </c>
      <c r="C28" s="189">
        <v>39.81</v>
      </c>
      <c r="D28" s="190">
        <f t="shared" si="0"/>
        <v>109248.07903402855</v>
      </c>
      <c r="E28" s="238"/>
      <c r="F28" s="124"/>
      <c r="H28" s="191"/>
      <c r="I28" s="239"/>
    </row>
    <row r="29" spans="1:9">
      <c r="A29" s="176">
        <v>9.1</v>
      </c>
      <c r="B29" s="177">
        <v>408.4</v>
      </c>
      <c r="C29" s="189">
        <v>43.58</v>
      </c>
      <c r="D29" s="190">
        <f t="shared" si="0"/>
        <v>106709.10871694417</v>
      </c>
      <c r="E29" s="238"/>
      <c r="F29" s="124"/>
    </row>
    <row r="30" spans="1:9">
      <c r="A30" s="176">
        <v>10</v>
      </c>
      <c r="B30" s="177">
        <v>506.7</v>
      </c>
      <c r="C30" s="189">
        <v>53.72</v>
      </c>
      <c r="D30" s="190">
        <f t="shared" si="0"/>
        <v>106019.34083283994</v>
      </c>
      <c r="E30" s="238"/>
      <c r="F30" s="124"/>
    </row>
    <row r="31" spans="1:9">
      <c r="A31" s="176">
        <v>11</v>
      </c>
      <c r="B31" s="177">
        <v>612.4</v>
      </c>
      <c r="C31" s="189">
        <v>64.59</v>
      </c>
      <c r="D31" s="190">
        <f t="shared" si="0"/>
        <v>105470.28086218159</v>
      </c>
      <c r="E31" s="238"/>
      <c r="F31" s="124"/>
    </row>
    <row r="32" spans="1:9">
      <c r="A32" s="176">
        <v>12</v>
      </c>
      <c r="B32" s="177">
        <v>728.3</v>
      </c>
      <c r="C32" s="189">
        <v>76.58</v>
      </c>
      <c r="D32" s="190">
        <f t="shared" si="0"/>
        <v>105148.97706988879</v>
      </c>
      <c r="E32" s="238"/>
      <c r="F32" s="124"/>
    </row>
    <row r="33" spans="1:14">
      <c r="A33" s="176">
        <v>13</v>
      </c>
      <c r="B33" s="177">
        <v>854.5</v>
      </c>
      <c r="C33" s="189">
        <v>89.73</v>
      </c>
      <c r="D33" s="190">
        <f t="shared" si="0"/>
        <v>105008.77706260972</v>
      </c>
      <c r="E33" s="238"/>
      <c r="F33" s="124"/>
    </row>
    <row r="34" spans="1:14">
      <c r="A34" s="176">
        <v>14</v>
      </c>
      <c r="B34" s="177">
        <v>990.4</v>
      </c>
      <c r="C34" s="189">
        <v>102.76</v>
      </c>
      <c r="D34" s="190">
        <f t="shared" si="0"/>
        <v>103756.05815831987</v>
      </c>
      <c r="E34" s="238"/>
      <c r="F34" s="124"/>
    </row>
    <row r="35" spans="1:14">
      <c r="A35" s="188">
        <v>15</v>
      </c>
      <c r="B35" s="177">
        <v>1136.4000000000001</v>
      </c>
      <c r="C35" s="189">
        <v>118.56</v>
      </c>
      <c r="D35" s="190">
        <f>(C35*1000)*(1000/B35)</f>
        <v>104329.46145723335</v>
      </c>
      <c r="E35" s="238"/>
      <c r="F35" s="124"/>
    </row>
    <row r="36" spans="1:14">
      <c r="A36" s="188">
        <v>16</v>
      </c>
      <c r="B36" s="177">
        <v>1320</v>
      </c>
      <c r="C36" s="189">
        <v>134.83000000000001</v>
      </c>
      <c r="D36" s="190">
        <f t="shared" si="0"/>
        <v>102143.93939393939</v>
      </c>
      <c r="E36" s="238"/>
      <c r="F36" s="124"/>
    </row>
    <row r="37" spans="1:14">
      <c r="A37" s="194"/>
      <c r="B37" s="124"/>
      <c r="C37" s="195"/>
      <c r="D37" s="195"/>
      <c r="F37" s="238"/>
    </row>
    <row r="38" spans="1:14">
      <c r="D38" s="122"/>
      <c r="E38" s="102" t="s">
        <v>65</v>
      </c>
      <c r="F38" s="238"/>
    </row>
    <row r="39" spans="1:14">
      <c r="A39" s="360" t="s">
        <v>10</v>
      </c>
      <c r="B39" s="361"/>
      <c r="C39" s="362"/>
      <c r="D39" s="363" t="s">
        <v>9</v>
      </c>
      <c r="F39" s="238"/>
    </row>
    <row r="40" spans="1:14">
      <c r="A40" s="364" t="s">
        <v>11</v>
      </c>
      <c r="B40" s="365"/>
      <c r="C40" s="366"/>
      <c r="D40" s="363"/>
      <c r="F40" s="238"/>
    </row>
    <row r="41" spans="1:14" ht="36" customHeight="1">
      <c r="A41" s="354" t="s">
        <v>0</v>
      </c>
      <c r="B41" s="367" t="s">
        <v>4</v>
      </c>
      <c r="C41" s="214" t="s">
        <v>319</v>
      </c>
      <c r="D41" s="215" t="s">
        <v>67</v>
      </c>
      <c r="F41" s="238"/>
    </row>
    <row r="42" spans="1:14" ht="13.9" customHeight="1">
      <c r="A42" s="350"/>
      <c r="B42" s="368"/>
      <c r="C42" s="369" t="s">
        <v>5</v>
      </c>
      <c r="D42" s="369"/>
      <c r="F42" s="238"/>
    </row>
    <row r="43" spans="1:14">
      <c r="A43" s="189">
        <v>1.6</v>
      </c>
      <c r="B43" s="189">
        <v>12</v>
      </c>
      <c r="C43" s="189">
        <v>8.09</v>
      </c>
      <c r="D43" s="190">
        <f t="shared" ref="D43:D71" si="1">(C43*1000)*(1000/B43)</f>
        <v>674166.66666666663</v>
      </c>
      <c r="E43" s="238"/>
      <c r="F43" s="124"/>
      <c r="M43" s="119"/>
      <c r="N43" s="119"/>
    </row>
    <row r="44" spans="1:14">
      <c r="A44" s="189">
        <v>1.7</v>
      </c>
      <c r="B44" s="189">
        <v>14.3</v>
      </c>
      <c r="C44" s="189">
        <v>8.33</v>
      </c>
      <c r="D44" s="190">
        <f t="shared" si="1"/>
        <v>582517.4825174826</v>
      </c>
      <c r="E44" s="238"/>
      <c r="F44" s="124"/>
      <c r="M44" s="119"/>
      <c r="N44" s="119"/>
    </row>
    <row r="45" spans="1:14">
      <c r="A45" s="189">
        <v>1.8</v>
      </c>
      <c r="B45" s="189">
        <v>16.8</v>
      </c>
      <c r="C45" s="189">
        <v>8.86</v>
      </c>
      <c r="D45" s="190">
        <f t="shared" si="1"/>
        <v>527380.95238095231</v>
      </c>
      <c r="E45" s="238"/>
      <c r="F45" s="124"/>
      <c r="M45" s="119"/>
      <c r="N45" s="119"/>
    </row>
    <row r="46" spans="1:14">
      <c r="A46" s="189">
        <v>2</v>
      </c>
      <c r="B46" s="189">
        <v>19.5</v>
      </c>
      <c r="C46" s="189">
        <v>9.0500000000000007</v>
      </c>
      <c r="D46" s="190">
        <f t="shared" si="1"/>
        <v>464102.56410256412</v>
      </c>
      <c r="E46" s="238"/>
      <c r="F46" s="124"/>
      <c r="M46" s="119"/>
      <c r="N46" s="119"/>
    </row>
    <row r="47" spans="1:14">
      <c r="A47" s="189">
        <v>2.1</v>
      </c>
      <c r="B47" s="189">
        <v>22.3</v>
      </c>
      <c r="C47" s="189">
        <v>9.56</v>
      </c>
      <c r="D47" s="190">
        <f t="shared" si="1"/>
        <v>428699.5515695067</v>
      </c>
      <c r="E47" s="238"/>
      <c r="F47" s="124"/>
      <c r="M47" s="119"/>
      <c r="N47" s="119"/>
    </row>
    <row r="48" spans="1:14">
      <c r="A48" s="189">
        <v>2.4</v>
      </c>
      <c r="B48" s="189">
        <v>28.7</v>
      </c>
      <c r="C48" s="189">
        <v>10.23</v>
      </c>
      <c r="D48" s="190">
        <f t="shared" si="1"/>
        <v>356445.99303135893</v>
      </c>
      <c r="E48" s="238"/>
      <c r="F48" s="124"/>
      <c r="M48" s="119"/>
      <c r="N48" s="119"/>
    </row>
    <row r="49" spans="1:14">
      <c r="A49" s="176">
        <v>2.7</v>
      </c>
      <c r="B49" s="177">
        <v>35.9</v>
      </c>
      <c r="C49" s="189">
        <v>10.98</v>
      </c>
      <c r="D49" s="190">
        <f t="shared" si="1"/>
        <v>305849.58217270195</v>
      </c>
      <c r="E49" s="238"/>
      <c r="F49" s="124"/>
      <c r="M49" s="119"/>
      <c r="N49" s="119"/>
    </row>
    <row r="50" spans="1:14">
      <c r="A50" s="176">
        <v>2.8</v>
      </c>
      <c r="B50" s="177">
        <v>39.9</v>
      </c>
      <c r="C50" s="189">
        <v>11.42</v>
      </c>
      <c r="D50" s="190">
        <f t="shared" si="1"/>
        <v>286215.5388471178</v>
      </c>
      <c r="E50" s="238"/>
      <c r="F50" s="124"/>
      <c r="M50" s="119"/>
      <c r="N50" s="119"/>
    </row>
    <row r="51" spans="1:14">
      <c r="A51" s="176">
        <v>3.6</v>
      </c>
      <c r="B51" s="177">
        <v>62.4</v>
      </c>
      <c r="C51" s="189">
        <v>15.58</v>
      </c>
      <c r="D51" s="190">
        <f t="shared" si="1"/>
        <v>249679.48717948719</v>
      </c>
      <c r="E51" s="238"/>
      <c r="F51" s="124"/>
      <c r="M51" s="119"/>
      <c r="N51" s="119"/>
    </row>
    <row r="52" spans="1:14">
      <c r="A52" s="176">
        <v>4.2</v>
      </c>
      <c r="B52" s="177">
        <v>89.6</v>
      </c>
      <c r="C52" s="189">
        <v>20.39</v>
      </c>
      <c r="D52" s="190">
        <f t="shared" si="1"/>
        <v>227566.96428571429</v>
      </c>
      <c r="E52" s="238"/>
      <c r="F52" s="124"/>
      <c r="M52" s="119"/>
      <c r="N52" s="119"/>
    </row>
    <row r="53" spans="1:14">
      <c r="A53" s="176">
        <v>4.5999999999999996</v>
      </c>
      <c r="B53" s="177">
        <v>105.5</v>
      </c>
      <c r="C53" s="189">
        <v>21.66</v>
      </c>
      <c r="D53" s="190">
        <f t="shared" si="1"/>
        <v>205308.05687203791</v>
      </c>
      <c r="E53" s="238"/>
      <c r="F53" s="124"/>
      <c r="M53" s="119"/>
      <c r="N53" s="119"/>
    </row>
    <row r="54" spans="1:14">
      <c r="A54" s="176">
        <v>5</v>
      </c>
      <c r="B54" s="177">
        <v>122</v>
      </c>
      <c r="C54" s="189">
        <v>22.39</v>
      </c>
      <c r="D54" s="190">
        <f t="shared" si="1"/>
        <v>183524.59016393442</v>
      </c>
      <c r="E54" s="238"/>
      <c r="F54" s="124"/>
      <c r="M54" s="119"/>
      <c r="N54" s="119"/>
    </row>
    <row r="55" spans="1:14">
      <c r="A55" s="176">
        <v>5.6</v>
      </c>
      <c r="B55" s="177">
        <v>159.5</v>
      </c>
      <c r="C55" s="189">
        <v>28.16</v>
      </c>
      <c r="D55" s="190">
        <f t="shared" si="1"/>
        <v>176551.72413793104</v>
      </c>
      <c r="E55" s="238"/>
      <c r="F55" s="124"/>
      <c r="M55" s="119"/>
      <c r="N55" s="119"/>
    </row>
    <row r="56" spans="1:14">
      <c r="A56" s="176">
        <v>6.4</v>
      </c>
      <c r="B56" s="177">
        <v>201.5</v>
      </c>
      <c r="C56" s="189">
        <v>33.1</v>
      </c>
      <c r="D56" s="190">
        <f t="shared" si="1"/>
        <v>164267.99007444168</v>
      </c>
      <c r="E56" s="238"/>
      <c r="F56" s="124"/>
      <c r="M56" s="119"/>
      <c r="N56" s="119"/>
    </row>
    <row r="57" spans="1:14">
      <c r="A57" s="176">
        <v>7</v>
      </c>
      <c r="B57" s="177">
        <v>248.4</v>
      </c>
      <c r="C57" s="189">
        <v>39.4</v>
      </c>
      <c r="D57" s="190">
        <f t="shared" si="1"/>
        <v>158615.13687600644</v>
      </c>
      <c r="E57" s="238"/>
      <c r="F57" s="124"/>
      <c r="M57" s="119"/>
      <c r="N57" s="119"/>
    </row>
    <row r="58" spans="1:14">
      <c r="A58" s="176">
        <v>7.8</v>
      </c>
      <c r="B58" s="177">
        <v>300.39999999999998</v>
      </c>
      <c r="C58" s="189">
        <v>45.93</v>
      </c>
      <c r="D58" s="190">
        <f t="shared" si="1"/>
        <v>152896.13848202396</v>
      </c>
      <c r="E58" s="238"/>
      <c r="F58" s="124"/>
      <c r="M58" s="119"/>
      <c r="N58" s="119"/>
    </row>
    <row r="59" spans="1:14">
      <c r="A59" s="176">
        <v>8.5</v>
      </c>
      <c r="B59" s="177">
        <v>359</v>
      </c>
      <c r="C59" s="189">
        <v>54.44</v>
      </c>
      <c r="D59" s="190">
        <f t="shared" si="1"/>
        <v>151643.45403899721</v>
      </c>
      <c r="E59" s="238"/>
      <c r="F59" s="124"/>
      <c r="M59" s="119"/>
      <c r="N59" s="119"/>
    </row>
    <row r="60" spans="1:14">
      <c r="A60" s="176">
        <v>9.1999999999999993</v>
      </c>
      <c r="B60" s="177">
        <v>421</v>
      </c>
      <c r="C60" s="189">
        <v>65.290000000000006</v>
      </c>
      <c r="D60" s="190">
        <f t="shared" si="1"/>
        <v>155083.13539192401</v>
      </c>
      <c r="E60" s="238"/>
      <c r="F60" s="124"/>
      <c r="M60" s="119"/>
      <c r="N60" s="119"/>
    </row>
    <row r="61" spans="1:14">
      <c r="A61" s="176">
        <v>9.9</v>
      </c>
      <c r="B61" s="177">
        <v>488</v>
      </c>
      <c r="C61" s="189">
        <v>73.31</v>
      </c>
      <c r="D61" s="190">
        <f t="shared" si="1"/>
        <v>150225.40983606555</v>
      </c>
      <c r="E61" s="238"/>
      <c r="F61" s="124"/>
      <c r="M61" s="119"/>
      <c r="N61" s="119"/>
    </row>
    <row r="62" spans="1:14">
      <c r="A62" s="176">
        <v>10.5</v>
      </c>
      <c r="B62" s="177">
        <v>560</v>
      </c>
      <c r="C62" s="189">
        <v>80.540000000000006</v>
      </c>
      <c r="D62" s="190">
        <f t="shared" si="1"/>
        <v>143821.42857142858</v>
      </c>
      <c r="E62" s="238"/>
      <c r="F62" s="124"/>
      <c r="M62" s="119"/>
      <c r="N62" s="119"/>
    </row>
    <row r="63" spans="1:14">
      <c r="A63" s="176">
        <v>11.5</v>
      </c>
      <c r="B63" s="177">
        <v>637</v>
      </c>
      <c r="C63" s="189">
        <v>91.98</v>
      </c>
      <c r="D63" s="190">
        <f t="shared" si="1"/>
        <v>144395.6043956044</v>
      </c>
      <c r="E63" s="238"/>
      <c r="F63" s="124"/>
      <c r="M63" s="119"/>
      <c r="N63" s="119"/>
    </row>
    <row r="64" spans="1:14">
      <c r="A64" s="176">
        <v>12</v>
      </c>
      <c r="B64" s="177">
        <v>719</v>
      </c>
      <c r="C64" s="189">
        <v>98.71</v>
      </c>
      <c r="D64" s="190">
        <f t="shared" si="1"/>
        <v>137287.89986091794</v>
      </c>
      <c r="E64" s="238"/>
      <c r="F64" s="124"/>
      <c r="M64" s="119"/>
      <c r="N64" s="119"/>
    </row>
    <row r="65" spans="1:14">
      <c r="A65" s="176">
        <v>12.5</v>
      </c>
      <c r="B65" s="177">
        <v>806</v>
      </c>
      <c r="C65" s="189">
        <v>104.01</v>
      </c>
      <c r="D65" s="190">
        <f t="shared" si="1"/>
        <v>129044.66501240694</v>
      </c>
      <c r="E65" s="238"/>
      <c r="F65" s="124"/>
      <c r="N65" s="119"/>
    </row>
    <row r="66" spans="1:14">
      <c r="A66" s="176">
        <v>14</v>
      </c>
      <c r="B66" s="177">
        <v>993.6</v>
      </c>
      <c r="C66" s="189">
        <v>124.98</v>
      </c>
      <c r="D66" s="190">
        <f t="shared" si="1"/>
        <v>125785.02415458938</v>
      </c>
      <c r="E66" s="238"/>
      <c r="F66" s="124"/>
      <c r="M66" s="119"/>
      <c r="N66" s="119"/>
    </row>
    <row r="67" spans="1:14">
      <c r="A67" s="176">
        <v>15.5</v>
      </c>
      <c r="B67" s="177">
        <v>1200</v>
      </c>
      <c r="C67" s="189">
        <v>134.91999999999999</v>
      </c>
      <c r="D67" s="190">
        <f t="shared" si="1"/>
        <v>112433.33333333334</v>
      </c>
      <c r="E67" s="238"/>
      <c r="F67" s="124"/>
      <c r="N67" s="119"/>
    </row>
    <row r="68" spans="1:14">
      <c r="A68" s="176">
        <v>17</v>
      </c>
      <c r="B68" s="177">
        <v>1425</v>
      </c>
      <c r="C68" s="189">
        <v>158.56</v>
      </c>
      <c r="D68" s="190">
        <f t="shared" si="1"/>
        <v>111270.17543859649</v>
      </c>
      <c r="E68" s="238"/>
      <c r="F68" s="124"/>
      <c r="M68" s="119"/>
      <c r="N68" s="119"/>
    </row>
    <row r="69" spans="1:14">
      <c r="A69" s="176">
        <v>18.5</v>
      </c>
      <c r="B69" s="177">
        <v>1685</v>
      </c>
      <c r="C69" s="189">
        <v>186.48</v>
      </c>
      <c r="D69" s="190">
        <f t="shared" si="1"/>
        <v>110670.62314540059</v>
      </c>
      <c r="E69" s="238"/>
      <c r="F69" s="124"/>
      <c r="M69" s="119"/>
      <c r="N69" s="119"/>
    </row>
    <row r="70" spans="1:14">
      <c r="A70" s="176">
        <v>20</v>
      </c>
      <c r="B70" s="177">
        <v>1955</v>
      </c>
      <c r="C70" s="189">
        <v>209.84</v>
      </c>
      <c r="D70" s="190">
        <f t="shared" si="1"/>
        <v>107335.03836317136</v>
      </c>
      <c r="E70" s="238"/>
      <c r="F70" s="124"/>
      <c r="M70" s="119"/>
      <c r="N70" s="119"/>
    </row>
    <row r="71" spans="1:14">
      <c r="A71" s="176">
        <v>21</v>
      </c>
      <c r="B71" s="177">
        <v>2240</v>
      </c>
      <c r="C71" s="189">
        <v>225.71</v>
      </c>
      <c r="D71" s="190">
        <f t="shared" si="1"/>
        <v>100763.39285714287</v>
      </c>
      <c r="E71" s="238"/>
      <c r="F71" s="124"/>
      <c r="M71" s="119"/>
      <c r="N71" s="119"/>
    </row>
    <row r="72" spans="1:14">
      <c r="A72" s="189">
        <v>22.5</v>
      </c>
      <c r="B72" s="189">
        <v>2550</v>
      </c>
      <c r="C72" s="189">
        <v>255.37</v>
      </c>
      <c r="D72" s="190">
        <f>(C72*1000)*(1000/B72)</f>
        <v>100145.09803921568</v>
      </c>
      <c r="E72" s="238"/>
      <c r="F72" s="124"/>
      <c r="M72" s="119"/>
      <c r="N72" s="119"/>
    </row>
    <row r="73" spans="1:14">
      <c r="A73" s="189">
        <v>24</v>
      </c>
      <c r="B73" s="189">
        <v>2875</v>
      </c>
      <c r="C73" s="189">
        <v>287.97100500000005</v>
      </c>
      <c r="D73" s="190">
        <f>(C73*1000)*(1000/B73)</f>
        <v>100163.82782608697</v>
      </c>
      <c r="E73" s="238"/>
    </row>
  </sheetData>
  <mergeCells count="12">
    <mergeCell ref="A39:C39"/>
    <mergeCell ref="D39:D40"/>
    <mergeCell ref="A40:C40"/>
    <mergeCell ref="A41:A42"/>
    <mergeCell ref="B41:B42"/>
    <mergeCell ref="C42:D42"/>
    <mergeCell ref="A2:C2"/>
    <mergeCell ref="D2:D3"/>
    <mergeCell ref="A3:C3"/>
    <mergeCell ref="A4:A5"/>
    <mergeCell ref="B4:B5"/>
    <mergeCell ref="C5:D5"/>
  </mergeCells>
  <phoneticPr fontId="0" type="noConversion"/>
  <hyperlinks>
    <hyperlink ref="E1" location="оглавление!A1" display="Оглавление"/>
    <hyperlink ref="E38" location="оглавление!A1" display="Оглавление"/>
  </hyperlinks>
  <printOptions horizontalCentered="1"/>
  <pageMargins left="0.78740157480314965" right="0.39370078740157483" top="0.39370078740157483" bottom="0.39370078740157483" header="0" footer="0"/>
  <pageSetup paperSize="9" scale="83" orientation="portrait" r:id="rId1"/>
  <headerFooter alignWithMargins="0">
    <oddHeader>&amp;A</oddHeader>
    <oddFooter>&amp;F</oddFooter>
  </headerFooter>
  <rowBreaks count="1" manualBreakCount="1">
    <brk id="37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L77"/>
  <sheetViews>
    <sheetView zoomScaleNormal="100" zoomScaleSheetLayoutView="75" workbookViewId="0">
      <selection activeCell="F51" sqref="F51"/>
    </sheetView>
  </sheetViews>
  <sheetFormatPr defaultColWidth="8.85546875" defaultRowHeight="12.75"/>
  <cols>
    <col min="1" max="1" width="8.85546875" style="119"/>
    <col min="2" max="2" width="21" style="241" customWidth="1"/>
    <col min="3" max="3" width="30" style="120" customWidth="1"/>
    <col min="4" max="4" width="28.140625" style="120" customWidth="1"/>
    <col min="5" max="5" width="9.5703125" style="175" bestFit="1" customWidth="1"/>
    <col min="6" max="6" width="9.5703125" style="120" bestFit="1" customWidth="1"/>
    <col min="7" max="7" width="11.28515625" style="120" customWidth="1"/>
    <col min="8" max="16384" width="8.85546875" style="119"/>
  </cols>
  <sheetData>
    <row r="1" spans="1:5">
      <c r="D1" s="122" t="str">
        <f>оглавление!F16</f>
        <v>01.04.2020 г.</v>
      </c>
    </row>
    <row r="2" spans="1:5">
      <c r="A2" s="370" t="s">
        <v>13</v>
      </c>
      <c r="B2" s="371"/>
      <c r="C2" s="372"/>
      <c r="D2" s="363" t="s">
        <v>12</v>
      </c>
      <c r="E2" s="102" t="s">
        <v>65</v>
      </c>
    </row>
    <row r="3" spans="1:5">
      <c r="A3" s="212" t="s">
        <v>14</v>
      </c>
      <c r="B3" s="242"/>
      <c r="C3" s="243"/>
      <c r="D3" s="363"/>
    </row>
    <row r="4" spans="1:5" ht="27.6" customHeight="1">
      <c r="A4" s="354" t="s">
        <v>0</v>
      </c>
      <c r="B4" s="354" t="s">
        <v>4</v>
      </c>
      <c r="C4" s="214" t="s">
        <v>319</v>
      </c>
      <c r="D4" s="215" t="s">
        <v>67</v>
      </c>
    </row>
    <row r="5" spans="1:5" ht="15.6" customHeight="1">
      <c r="A5" s="350"/>
      <c r="B5" s="350"/>
      <c r="C5" s="351" t="s">
        <v>5</v>
      </c>
      <c r="D5" s="351"/>
    </row>
    <row r="6" spans="1:5" ht="15" customHeight="1">
      <c r="A6" s="176">
        <v>1.9</v>
      </c>
      <c r="B6" s="176">
        <v>14.8</v>
      </c>
      <c r="C6" s="177">
        <v>6.92</v>
      </c>
      <c r="D6" s="190">
        <f>(C6*1000)*(1000/B6)</f>
        <v>467567.56756756757</v>
      </c>
    </row>
    <row r="7" spans="1:5" ht="15" customHeight="1">
      <c r="A7" s="176">
        <v>2</v>
      </c>
      <c r="B7" s="176">
        <v>17.3</v>
      </c>
      <c r="C7" s="177">
        <v>7.86</v>
      </c>
      <c r="D7" s="190">
        <f t="shared" ref="D7:D35" si="0">(C7*1000)*(1000/B7)</f>
        <v>454335.26011560688</v>
      </c>
    </row>
    <row r="8" spans="1:5" ht="15" customHeight="1">
      <c r="A8" s="176">
        <v>2.2000000000000002</v>
      </c>
      <c r="B8" s="176">
        <v>20.6</v>
      </c>
      <c r="C8" s="177">
        <v>9.0500000000000007</v>
      </c>
      <c r="D8" s="190">
        <f t="shared" si="0"/>
        <v>439320.38834951451</v>
      </c>
    </row>
    <row r="9" spans="1:5" ht="15" customHeight="1">
      <c r="A9" s="176">
        <v>2.4</v>
      </c>
      <c r="B9" s="176">
        <v>24</v>
      </c>
      <c r="C9" s="177">
        <v>9.77</v>
      </c>
      <c r="D9" s="190">
        <f t="shared" si="0"/>
        <v>407083.33333333331</v>
      </c>
    </row>
    <row r="10" spans="1:5" ht="15" customHeight="1">
      <c r="A10" s="176">
        <v>2.6</v>
      </c>
      <c r="B10" s="176">
        <v>28.4</v>
      </c>
      <c r="C10" s="177">
        <v>11.2</v>
      </c>
      <c r="D10" s="190">
        <f t="shared" si="0"/>
        <v>394366.19718309864</v>
      </c>
    </row>
    <row r="11" spans="1:5" ht="15" customHeight="1">
      <c r="A11" s="176">
        <v>2.8</v>
      </c>
      <c r="B11" s="176">
        <v>32.4</v>
      </c>
      <c r="C11" s="177">
        <v>12.39</v>
      </c>
      <c r="D11" s="190">
        <f t="shared" si="0"/>
        <v>382407.40740740742</v>
      </c>
    </row>
    <row r="12" spans="1:5" ht="15" customHeight="1">
      <c r="A12" s="176">
        <v>3.1</v>
      </c>
      <c r="B12" s="176">
        <v>40.700000000000003</v>
      </c>
      <c r="C12" s="177">
        <v>15.01</v>
      </c>
      <c r="D12" s="190">
        <f t="shared" si="0"/>
        <v>368796.06879606878</v>
      </c>
    </row>
    <row r="13" spans="1:5" ht="15" customHeight="1">
      <c r="A13" s="176">
        <v>3.5</v>
      </c>
      <c r="B13" s="176">
        <v>50.8</v>
      </c>
      <c r="C13" s="177">
        <v>18.18</v>
      </c>
      <c r="D13" s="190">
        <f t="shared" si="0"/>
        <v>357874.0157480315</v>
      </c>
    </row>
    <row r="14" spans="1:5" ht="15" customHeight="1">
      <c r="A14" s="176">
        <v>3.8</v>
      </c>
      <c r="B14" s="176">
        <v>58.6</v>
      </c>
      <c r="C14" s="177">
        <v>18.66</v>
      </c>
      <c r="D14" s="190">
        <f t="shared" si="0"/>
        <v>318430.03412969282</v>
      </c>
    </row>
    <row r="15" spans="1:5" ht="15" customHeight="1">
      <c r="A15" s="176">
        <v>4.2</v>
      </c>
      <c r="B15" s="176">
        <v>73.5</v>
      </c>
      <c r="C15" s="177">
        <v>19.64</v>
      </c>
      <c r="D15" s="190">
        <f t="shared" si="0"/>
        <v>267210.88435374148</v>
      </c>
    </row>
    <row r="16" spans="1:5" ht="15" customHeight="1">
      <c r="A16" s="176">
        <v>4.5999999999999996</v>
      </c>
      <c r="B16" s="176">
        <v>90.1</v>
      </c>
      <c r="C16" s="177">
        <v>21.14</v>
      </c>
      <c r="D16" s="190">
        <f t="shared" si="0"/>
        <v>234628.19089900111</v>
      </c>
    </row>
    <row r="17" spans="1:4" ht="15" customHeight="1">
      <c r="A17" s="176">
        <v>5.6</v>
      </c>
      <c r="B17" s="176">
        <v>128.5</v>
      </c>
      <c r="C17" s="177">
        <v>26.18</v>
      </c>
      <c r="D17" s="190">
        <f t="shared" si="0"/>
        <v>203735.40856031128</v>
      </c>
    </row>
    <row r="18" spans="1:4" ht="15" customHeight="1">
      <c r="A18" s="176">
        <v>6.4</v>
      </c>
      <c r="B18" s="176">
        <v>173.7</v>
      </c>
      <c r="C18" s="177">
        <v>32.520000000000003</v>
      </c>
      <c r="D18" s="190">
        <f t="shared" si="0"/>
        <v>187219.34369602767</v>
      </c>
    </row>
    <row r="19" spans="1:4" ht="15" customHeight="1">
      <c r="A19" s="176">
        <v>7.4</v>
      </c>
      <c r="B19" s="176">
        <v>225.6</v>
      </c>
      <c r="C19" s="177">
        <v>36.75</v>
      </c>
      <c r="D19" s="190">
        <f t="shared" si="0"/>
        <v>162898.93617021278</v>
      </c>
    </row>
    <row r="20" spans="1:4" ht="15" customHeight="1">
      <c r="A20" s="176">
        <v>8.1999999999999993</v>
      </c>
      <c r="B20" s="176">
        <v>284.5</v>
      </c>
      <c r="C20" s="177">
        <v>41.27</v>
      </c>
      <c r="D20" s="190">
        <f t="shared" si="0"/>
        <v>145061.51142355008</v>
      </c>
    </row>
    <row r="21" spans="1:4" ht="15" customHeight="1">
      <c r="A21" s="176">
        <v>9.1999999999999993</v>
      </c>
      <c r="B21" s="176">
        <v>360</v>
      </c>
      <c r="C21" s="177">
        <v>47.38</v>
      </c>
      <c r="D21" s="190">
        <f t="shared" si="0"/>
        <v>131611.11111111109</v>
      </c>
    </row>
    <row r="22" spans="1:4" ht="15" customHeight="1">
      <c r="A22" s="176">
        <v>10</v>
      </c>
      <c r="B22" s="176">
        <v>396.3</v>
      </c>
      <c r="C22" s="177">
        <v>53.14</v>
      </c>
      <c r="D22" s="190">
        <f t="shared" si="0"/>
        <v>134090.33560434016</v>
      </c>
    </row>
    <row r="23" spans="1:4" ht="15" customHeight="1">
      <c r="A23" s="176">
        <v>11</v>
      </c>
      <c r="B23" s="176">
        <v>508</v>
      </c>
      <c r="C23" s="177">
        <v>62.81</v>
      </c>
      <c r="D23" s="190">
        <f t="shared" si="0"/>
        <v>123641.73228346457</v>
      </c>
    </row>
    <row r="24" spans="1:4" ht="15" customHeight="1">
      <c r="A24" s="176">
        <v>12</v>
      </c>
      <c r="B24" s="176">
        <v>601</v>
      </c>
      <c r="C24" s="177">
        <v>75.42</v>
      </c>
      <c r="D24" s="190">
        <f t="shared" si="0"/>
        <v>125490.84858569052</v>
      </c>
    </row>
    <row r="25" spans="1:4" ht="15" customHeight="1">
      <c r="A25" s="176">
        <v>13</v>
      </c>
      <c r="B25" s="176">
        <v>695</v>
      </c>
      <c r="C25" s="177">
        <v>83.31</v>
      </c>
      <c r="D25" s="190">
        <f t="shared" si="0"/>
        <v>119870.5035971223</v>
      </c>
    </row>
    <row r="26" spans="1:4" ht="15" customHeight="1">
      <c r="A26" s="176">
        <v>14</v>
      </c>
      <c r="B26" s="176">
        <v>795.4</v>
      </c>
      <c r="C26" s="177">
        <v>91.87</v>
      </c>
      <c r="D26" s="190">
        <f t="shared" si="0"/>
        <v>115501.63439778727</v>
      </c>
    </row>
    <row r="27" spans="1:4" ht="15" customHeight="1">
      <c r="A27" s="176">
        <v>15</v>
      </c>
      <c r="B27" s="176">
        <v>911</v>
      </c>
      <c r="C27" s="177">
        <v>101.07</v>
      </c>
      <c r="D27" s="190">
        <f t="shared" si="0"/>
        <v>110944.01756311746</v>
      </c>
    </row>
    <row r="28" spans="1:4" ht="15" customHeight="1">
      <c r="A28" s="176">
        <v>15.5</v>
      </c>
      <c r="B28" s="176">
        <v>1016.6</v>
      </c>
      <c r="C28" s="177">
        <v>111.82</v>
      </c>
      <c r="D28" s="190">
        <f t="shared" si="0"/>
        <v>109994.0979736376</v>
      </c>
    </row>
    <row r="29" spans="1:4" ht="15" customHeight="1">
      <c r="A29" s="176">
        <v>16.5</v>
      </c>
      <c r="B29" s="176">
        <v>1137.5</v>
      </c>
      <c r="C29" s="177">
        <v>121.95</v>
      </c>
      <c r="D29" s="190">
        <f t="shared" si="0"/>
        <v>107208.79120879121</v>
      </c>
    </row>
    <row r="30" spans="1:4" ht="15" customHeight="1">
      <c r="A30" s="176">
        <v>18.5</v>
      </c>
      <c r="B30" s="176">
        <v>1420.7</v>
      </c>
      <c r="C30" s="177">
        <v>152.76</v>
      </c>
      <c r="D30" s="190">
        <f t="shared" si="0"/>
        <v>107524.45977335116</v>
      </c>
    </row>
    <row r="31" spans="1:4" ht="15" customHeight="1">
      <c r="A31" s="176">
        <v>20</v>
      </c>
      <c r="B31" s="176">
        <v>1712</v>
      </c>
      <c r="C31" s="177">
        <v>183.61</v>
      </c>
      <c r="D31" s="190">
        <f t="shared" si="0"/>
        <v>107248.83177570094</v>
      </c>
    </row>
    <row r="32" spans="1:4" ht="15" customHeight="1">
      <c r="A32" s="176">
        <v>22</v>
      </c>
      <c r="B32" s="176">
        <v>2031</v>
      </c>
      <c r="C32" s="177">
        <v>213.43</v>
      </c>
      <c r="D32" s="190">
        <f t="shared" si="0"/>
        <v>105086.16445100935</v>
      </c>
    </row>
    <row r="33" spans="1:12" ht="15" customHeight="1">
      <c r="A33" s="176">
        <v>24</v>
      </c>
      <c r="B33" s="176">
        <v>2403.5</v>
      </c>
      <c r="C33" s="177">
        <v>244.66</v>
      </c>
      <c r="D33" s="190">
        <f t="shared" si="0"/>
        <v>101793.21822342418</v>
      </c>
    </row>
    <row r="34" spans="1:12" ht="15" customHeight="1">
      <c r="A34" s="176">
        <v>26</v>
      </c>
      <c r="B34" s="176">
        <v>2778.4</v>
      </c>
      <c r="C34" s="177">
        <v>279.31</v>
      </c>
      <c r="D34" s="190">
        <f t="shared" si="0"/>
        <v>100529.08148574719</v>
      </c>
    </row>
    <row r="35" spans="1:12" ht="15" customHeight="1">
      <c r="A35" s="176">
        <v>27.5</v>
      </c>
      <c r="B35" s="176">
        <v>3180.5</v>
      </c>
      <c r="C35" s="177">
        <v>314.99</v>
      </c>
      <c r="D35" s="190">
        <f t="shared" si="0"/>
        <v>99037.88712466594</v>
      </c>
    </row>
    <row r="36" spans="1:12" ht="12.6" customHeight="1">
      <c r="A36" s="194"/>
      <c r="B36" s="194"/>
      <c r="C36" s="195"/>
      <c r="D36" s="195"/>
    </row>
    <row r="37" spans="1:12">
      <c r="D37" s="122"/>
    </row>
    <row r="38" spans="1:12">
      <c r="A38" s="360" t="s">
        <v>6</v>
      </c>
      <c r="B38" s="361"/>
      <c r="C38" s="362"/>
      <c r="D38" s="363" t="s">
        <v>381</v>
      </c>
      <c r="E38" s="102" t="s">
        <v>65</v>
      </c>
    </row>
    <row r="39" spans="1:12">
      <c r="A39" s="364" t="s">
        <v>15</v>
      </c>
      <c r="B39" s="365"/>
      <c r="C39" s="366"/>
      <c r="D39" s="363"/>
    </row>
    <row r="40" spans="1:12" ht="28.15" customHeight="1">
      <c r="A40" s="354" t="s">
        <v>0</v>
      </c>
      <c r="B40" s="354" t="s">
        <v>4</v>
      </c>
      <c r="C40" s="214" t="s">
        <v>319</v>
      </c>
      <c r="D40" s="215" t="s">
        <v>67</v>
      </c>
    </row>
    <row r="41" spans="1:12" ht="16.899999999999999" customHeight="1">
      <c r="A41" s="350"/>
      <c r="B41" s="350"/>
      <c r="C41" s="351" t="s">
        <v>5</v>
      </c>
      <c r="D41" s="351"/>
      <c r="E41" s="124"/>
      <c r="F41" s="240"/>
      <c r="G41" s="240"/>
      <c r="H41" s="237"/>
      <c r="I41" s="237"/>
      <c r="J41" s="237"/>
      <c r="K41" s="237"/>
      <c r="L41" s="237"/>
    </row>
    <row r="42" spans="1:12" ht="13.15" customHeight="1">
      <c r="A42" s="209">
        <v>3.1</v>
      </c>
      <c r="B42" s="176">
        <v>38.299999999999997</v>
      </c>
      <c r="C42" s="177">
        <v>20.99</v>
      </c>
      <c r="D42" s="190">
        <f t="shared" ref="D42:D60" si="1">(C42*1000)*(1000/B42)</f>
        <v>548041.7754569191</v>
      </c>
      <c r="J42" s="237"/>
      <c r="K42" s="237"/>
      <c r="L42" s="237"/>
    </row>
    <row r="43" spans="1:12" ht="13.15" customHeight="1">
      <c r="A43" s="209">
        <v>3.4</v>
      </c>
      <c r="B43" s="176">
        <v>46.1</v>
      </c>
      <c r="C43" s="177">
        <v>21.61</v>
      </c>
      <c r="D43" s="190">
        <f t="shared" si="1"/>
        <v>468763.55748373101</v>
      </c>
      <c r="J43" s="237"/>
      <c r="K43" s="237"/>
      <c r="L43" s="237"/>
    </row>
    <row r="44" spans="1:12">
      <c r="A44" s="176">
        <v>3.7</v>
      </c>
      <c r="B44" s="176">
        <v>54.5</v>
      </c>
      <c r="C44" s="177">
        <v>22.17</v>
      </c>
      <c r="D44" s="190">
        <f t="shared" si="1"/>
        <v>406788.99082568806</v>
      </c>
      <c r="J44" s="237"/>
      <c r="K44" s="237"/>
      <c r="L44" s="237"/>
    </row>
    <row r="45" spans="1:12">
      <c r="A45" s="176">
        <v>4</v>
      </c>
      <c r="B45" s="176">
        <v>64.2</v>
      </c>
      <c r="C45" s="177">
        <v>22.71</v>
      </c>
      <c r="D45" s="190">
        <f t="shared" si="1"/>
        <v>353738.3177570093</v>
      </c>
      <c r="J45" s="237"/>
      <c r="K45" s="237"/>
      <c r="L45" s="237"/>
    </row>
    <row r="46" spans="1:12">
      <c r="A46" s="176">
        <v>4.3</v>
      </c>
      <c r="B46" s="176">
        <v>75.2</v>
      </c>
      <c r="C46" s="177">
        <v>23.38</v>
      </c>
      <c r="D46" s="190">
        <f t="shared" si="1"/>
        <v>310904.25531914894</v>
      </c>
      <c r="J46" s="237"/>
      <c r="K46" s="237"/>
      <c r="L46" s="237"/>
    </row>
    <row r="47" spans="1:12">
      <c r="A47" s="176">
        <v>4.5999999999999996</v>
      </c>
      <c r="B47" s="176">
        <v>85.9</v>
      </c>
      <c r="C47" s="177">
        <v>24.23</v>
      </c>
      <c r="D47" s="190">
        <f t="shared" si="1"/>
        <v>282072.17694994179</v>
      </c>
    </row>
    <row r="48" spans="1:12">
      <c r="A48" s="176">
        <v>5.2</v>
      </c>
      <c r="B48" s="176">
        <v>107.7</v>
      </c>
      <c r="C48" s="177">
        <v>24.53</v>
      </c>
      <c r="D48" s="190">
        <f t="shared" si="1"/>
        <v>227762.30269266479</v>
      </c>
    </row>
    <row r="49" spans="1:9">
      <c r="A49" s="176">
        <v>5.8</v>
      </c>
      <c r="B49" s="176">
        <v>132.4</v>
      </c>
      <c r="C49" s="177">
        <v>25.38</v>
      </c>
      <c r="D49" s="190">
        <f t="shared" si="1"/>
        <v>191691.84290030212</v>
      </c>
    </row>
    <row r="50" spans="1:9">
      <c r="A50" s="176">
        <v>6.2</v>
      </c>
      <c r="B50" s="176">
        <v>155.1</v>
      </c>
      <c r="C50" s="177">
        <v>25.96</v>
      </c>
      <c r="D50" s="190">
        <f t="shared" si="1"/>
        <v>167375.88652482271</v>
      </c>
    </row>
    <row r="51" spans="1:9">
      <c r="A51" s="176">
        <v>7.6</v>
      </c>
      <c r="B51" s="176">
        <v>239</v>
      </c>
      <c r="C51" s="177">
        <v>40.590000000000003</v>
      </c>
      <c r="D51" s="190">
        <f t="shared" si="1"/>
        <v>169832.63598326358</v>
      </c>
    </row>
    <row r="52" spans="1:9">
      <c r="A52" s="176">
        <v>8.4</v>
      </c>
      <c r="B52" s="176">
        <v>288.60000000000002</v>
      </c>
      <c r="C52" s="177">
        <v>42.69</v>
      </c>
      <c r="D52" s="190">
        <f t="shared" si="1"/>
        <v>147920.99792099791</v>
      </c>
    </row>
    <row r="53" spans="1:9">
      <c r="A53" s="176">
        <v>9.1999999999999993</v>
      </c>
      <c r="B53" s="176">
        <v>342.5</v>
      </c>
      <c r="C53" s="177">
        <v>50.04</v>
      </c>
      <c r="D53" s="190">
        <f t="shared" si="1"/>
        <v>146102.18978102191</v>
      </c>
    </row>
    <row r="54" spans="1:9">
      <c r="A54" s="176">
        <v>9.9</v>
      </c>
      <c r="B54" s="176">
        <v>400</v>
      </c>
      <c r="C54" s="177">
        <v>57.32</v>
      </c>
      <c r="D54" s="190">
        <f t="shared" si="1"/>
        <v>143300</v>
      </c>
    </row>
    <row r="55" spans="1:9">
      <c r="A55" s="176">
        <v>10.5</v>
      </c>
      <c r="B55" s="176">
        <v>463.8</v>
      </c>
      <c r="C55" s="177">
        <v>63.45</v>
      </c>
      <c r="D55" s="190">
        <f t="shared" si="1"/>
        <v>136804.6571798189</v>
      </c>
    </row>
    <row r="56" spans="1:9">
      <c r="A56" s="176">
        <v>12</v>
      </c>
      <c r="B56" s="176">
        <v>580</v>
      </c>
      <c r="C56" s="177">
        <v>76.400000000000006</v>
      </c>
      <c r="D56" s="190">
        <f t="shared" si="1"/>
        <v>131724.13793103446</v>
      </c>
    </row>
    <row r="57" spans="1:9">
      <c r="A57" s="176">
        <v>13.5</v>
      </c>
      <c r="B57" s="176">
        <v>761.2</v>
      </c>
      <c r="C57" s="177">
        <v>98.85</v>
      </c>
      <c r="D57" s="190">
        <f t="shared" si="1"/>
        <v>129860.74619022595</v>
      </c>
    </row>
    <row r="58" spans="1:9">
      <c r="A58" s="176">
        <v>15</v>
      </c>
      <c r="B58" s="176">
        <v>938.1</v>
      </c>
      <c r="C58" s="177">
        <v>119.92</v>
      </c>
      <c r="D58" s="190">
        <f t="shared" si="1"/>
        <v>127832.85364033686</v>
      </c>
    </row>
    <row r="59" spans="1:9">
      <c r="A59" s="176">
        <v>16.5</v>
      </c>
      <c r="B59" s="176">
        <v>1133.4000000000001</v>
      </c>
      <c r="C59" s="177">
        <v>136.43</v>
      </c>
      <c r="D59" s="190">
        <f t="shared" si="1"/>
        <v>120372.33103935061</v>
      </c>
    </row>
    <row r="60" spans="1:9">
      <c r="A60" s="176">
        <v>18.5</v>
      </c>
      <c r="B60" s="176">
        <v>1368.4</v>
      </c>
      <c r="C60" s="177">
        <v>158.91999999999999</v>
      </c>
      <c r="D60" s="190">
        <f t="shared" si="1"/>
        <v>116135.63285589009</v>
      </c>
    </row>
    <row r="61" spans="1:9" ht="12" customHeight="1"/>
    <row r="62" spans="1:9" s="52" customFormat="1">
      <c r="A62" s="244" t="s">
        <v>62</v>
      </c>
      <c r="B62" s="244"/>
      <c r="C62" s="245"/>
      <c r="D62" s="122"/>
      <c r="E62" s="175"/>
      <c r="F62" s="120"/>
      <c r="G62" s="120"/>
      <c r="H62" s="119"/>
      <c r="I62" s="119"/>
    </row>
    <row r="63" spans="1:9" s="52" customFormat="1" ht="13.15" customHeight="1">
      <c r="A63" s="373" t="s">
        <v>53</v>
      </c>
      <c r="B63" s="373"/>
      <c r="C63" s="373"/>
      <c r="D63" s="358" t="s">
        <v>54</v>
      </c>
      <c r="E63" s="102" t="s">
        <v>65</v>
      </c>
      <c r="F63" s="120"/>
      <c r="G63" s="120"/>
      <c r="H63" s="119"/>
      <c r="I63" s="119"/>
    </row>
    <row r="64" spans="1:9" s="52" customFormat="1">
      <c r="A64" s="373"/>
      <c r="B64" s="373"/>
      <c r="C64" s="373"/>
      <c r="D64" s="358"/>
      <c r="E64" s="175"/>
      <c r="F64" s="120"/>
      <c r="G64" s="120"/>
      <c r="H64" s="119"/>
      <c r="I64" s="119"/>
    </row>
    <row r="65" spans="1:9" s="52" customFormat="1" ht="28.15" customHeight="1">
      <c r="A65" s="350" t="s">
        <v>0</v>
      </c>
      <c r="B65" s="350" t="s">
        <v>55</v>
      </c>
      <c r="C65" s="215" t="s">
        <v>319</v>
      </c>
      <c r="D65" s="215" t="s">
        <v>67</v>
      </c>
      <c r="E65" s="175"/>
      <c r="F65" s="120"/>
      <c r="G65" s="120"/>
      <c r="H65" s="119"/>
      <c r="I65" s="119"/>
    </row>
    <row r="66" spans="1:9" s="52" customFormat="1">
      <c r="A66" s="350"/>
      <c r="B66" s="350"/>
      <c r="C66" s="351" t="s">
        <v>5</v>
      </c>
      <c r="D66" s="351"/>
      <c r="E66" s="175"/>
      <c r="F66" s="120"/>
      <c r="G66" s="120"/>
      <c r="H66" s="119"/>
      <c r="I66" s="119"/>
    </row>
    <row r="67" spans="1:9" s="52" customFormat="1">
      <c r="A67" s="208">
        <v>4.7</v>
      </c>
      <c r="B67" s="208">
        <v>87.7</v>
      </c>
      <c r="C67" s="177">
        <v>29.903475</v>
      </c>
      <c r="D67" s="190">
        <f t="shared" ref="D67:D76" si="2">(C67*1000)*(1000/B67)</f>
        <v>340974.629418472</v>
      </c>
      <c r="E67" s="175"/>
      <c r="F67" s="120"/>
      <c r="G67" s="120"/>
      <c r="H67" s="119"/>
      <c r="I67" s="119"/>
    </row>
    <row r="68" spans="1:9" s="52" customFormat="1">
      <c r="A68" s="208">
        <v>5.0999999999999996</v>
      </c>
      <c r="B68" s="208">
        <v>104.5</v>
      </c>
      <c r="C68" s="177">
        <v>33.472425000000001</v>
      </c>
      <c r="D68" s="190">
        <f t="shared" si="2"/>
        <v>320310.28708133975</v>
      </c>
      <c r="E68" s="175"/>
      <c r="F68" s="120"/>
      <c r="G68" s="120"/>
      <c r="H68" s="119"/>
      <c r="I68" s="119"/>
    </row>
    <row r="69" spans="1:9" s="52" customFormat="1">
      <c r="A69" s="208">
        <v>5.5</v>
      </c>
      <c r="B69" s="208">
        <v>122.5</v>
      </c>
      <c r="C69" s="177">
        <v>37.063005000000004</v>
      </c>
      <c r="D69" s="190">
        <f t="shared" si="2"/>
        <v>302555.1428571429</v>
      </c>
      <c r="E69" s="175"/>
      <c r="F69" s="120"/>
      <c r="G69" s="120"/>
      <c r="H69" s="119"/>
      <c r="I69" s="119"/>
    </row>
    <row r="70" spans="1:9" s="52" customFormat="1">
      <c r="A70" s="208">
        <v>5.9</v>
      </c>
      <c r="B70" s="208">
        <v>142.5</v>
      </c>
      <c r="C70" s="177">
        <v>43.141035000000002</v>
      </c>
      <c r="D70" s="190">
        <f t="shared" si="2"/>
        <v>302744.10526315792</v>
      </c>
      <c r="E70" s="175"/>
      <c r="F70" s="120"/>
      <c r="G70" s="120"/>
      <c r="H70" s="119"/>
      <c r="I70" s="119"/>
    </row>
    <row r="71" spans="1:9" s="52" customFormat="1">
      <c r="A71" s="246">
        <v>6.4</v>
      </c>
      <c r="B71" s="208">
        <v>167</v>
      </c>
      <c r="C71" s="177">
        <v>44.503725000000003</v>
      </c>
      <c r="D71" s="190">
        <f t="shared" si="2"/>
        <v>266489.37125748507</v>
      </c>
      <c r="E71" s="175"/>
      <c r="F71" s="120"/>
      <c r="G71" s="120"/>
      <c r="H71" s="119"/>
      <c r="I71" s="119"/>
    </row>
    <row r="72" spans="1:9" s="52" customFormat="1">
      <c r="A72" s="246">
        <v>7.2</v>
      </c>
      <c r="B72" s="208">
        <v>218</v>
      </c>
      <c r="C72" s="177">
        <v>50.841315000000002</v>
      </c>
      <c r="D72" s="190">
        <f t="shared" si="2"/>
        <v>233217.04128440368</v>
      </c>
      <c r="E72" s="175"/>
      <c r="F72" s="120"/>
      <c r="G72" s="120"/>
      <c r="H72" s="119"/>
      <c r="I72" s="119"/>
    </row>
    <row r="73" spans="1:9" s="52" customFormat="1">
      <c r="A73" s="246">
        <v>8</v>
      </c>
      <c r="B73" s="208">
        <v>268</v>
      </c>
      <c r="C73" s="177">
        <v>53.664029999999997</v>
      </c>
      <c r="D73" s="190">
        <f t="shared" si="2"/>
        <v>200238.91791044775</v>
      </c>
      <c r="E73" s="175"/>
      <c r="F73" s="120"/>
      <c r="G73" s="120"/>
      <c r="H73" s="119"/>
      <c r="I73" s="119"/>
    </row>
    <row r="74" spans="1:9" s="52" customFormat="1">
      <c r="A74" s="246">
        <v>8.6</v>
      </c>
      <c r="B74" s="208">
        <v>304.3</v>
      </c>
      <c r="C74" s="177">
        <v>56.097405000000002</v>
      </c>
      <c r="D74" s="190">
        <f t="shared" si="2"/>
        <v>184349.01413079197</v>
      </c>
      <c r="E74" s="175"/>
      <c r="F74" s="120"/>
      <c r="G74" s="120"/>
      <c r="H74" s="119"/>
      <c r="I74" s="119"/>
    </row>
    <row r="75" spans="1:9" s="52" customFormat="1">
      <c r="A75" s="246">
        <v>10.5</v>
      </c>
      <c r="B75" s="208">
        <v>467.6</v>
      </c>
      <c r="C75" s="177">
        <v>70.297499999999999</v>
      </c>
      <c r="D75" s="190">
        <f t="shared" si="2"/>
        <v>150336.82634730538</v>
      </c>
      <c r="E75" s="175"/>
      <c r="F75" s="120"/>
      <c r="G75" s="120"/>
      <c r="H75" s="119"/>
      <c r="I75" s="119"/>
    </row>
    <row r="76" spans="1:9" s="52" customFormat="1">
      <c r="A76" s="246">
        <v>13</v>
      </c>
      <c r="B76" s="208">
        <v>672.5</v>
      </c>
      <c r="C76" s="177">
        <v>83.675655000000006</v>
      </c>
      <c r="D76" s="190">
        <f t="shared" si="2"/>
        <v>124424.76579925649</v>
      </c>
      <c r="E76" s="175"/>
      <c r="F76" s="120"/>
      <c r="G76" s="120"/>
      <c r="H76" s="119"/>
      <c r="I76" s="119"/>
    </row>
    <row r="77" spans="1:9" s="52" customFormat="1">
      <c r="A77" s="247"/>
      <c r="B77" s="248"/>
      <c r="C77" s="249"/>
      <c r="D77" s="249"/>
      <c r="E77" s="175"/>
      <c r="F77" s="120"/>
      <c r="G77" s="158"/>
    </row>
  </sheetData>
  <mergeCells count="16">
    <mergeCell ref="C66:D66"/>
    <mergeCell ref="A38:C38"/>
    <mergeCell ref="D38:D39"/>
    <mergeCell ref="A39:C39"/>
    <mergeCell ref="A65:A66"/>
    <mergeCell ref="B65:B66"/>
    <mergeCell ref="A2:C2"/>
    <mergeCell ref="D2:D3"/>
    <mergeCell ref="A63:C64"/>
    <mergeCell ref="D63:D64"/>
    <mergeCell ref="C5:D5"/>
    <mergeCell ref="C41:D41"/>
    <mergeCell ref="A40:A41"/>
    <mergeCell ref="B40:B41"/>
    <mergeCell ref="A4:A5"/>
    <mergeCell ref="B4:B5"/>
  </mergeCells>
  <phoneticPr fontId="0" type="noConversion"/>
  <hyperlinks>
    <hyperlink ref="E2" location="оглавление!A1" display="Оглавление"/>
    <hyperlink ref="E63" location="оглавление!A1" display="Оглавление"/>
    <hyperlink ref="E38" location="оглавление!A1" display="Оглавление"/>
  </hyperlinks>
  <printOptions horizontalCentered="1"/>
  <pageMargins left="0.78740157480314965" right="0.39370078740157483" top="0.39370078740157483" bottom="0.39370078740157483" header="0" footer="0"/>
  <pageSetup paperSize="9" scale="75" orientation="portrait" r:id="rId1"/>
  <headerFooter alignWithMargins="0">
    <oddHeader>&amp;A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G71"/>
  <sheetViews>
    <sheetView zoomScaleNormal="100" zoomScaleSheetLayoutView="75" workbookViewId="0">
      <selection activeCell="E58" sqref="E58:F68"/>
    </sheetView>
  </sheetViews>
  <sheetFormatPr defaultColWidth="8.85546875" defaultRowHeight="12.75"/>
  <cols>
    <col min="1" max="1" width="11.7109375" style="119" customWidth="1"/>
    <col min="2" max="2" width="21.7109375" style="119" customWidth="1"/>
    <col min="3" max="3" width="31.28515625" style="175" customWidth="1"/>
    <col min="4" max="4" width="28.5703125" style="175" customWidth="1"/>
    <col min="5" max="5" width="14" style="119" bestFit="1" customWidth="1"/>
    <col min="6" max="6" width="12.28515625" style="175" bestFit="1" customWidth="1"/>
    <col min="7" max="7" width="11" style="175" bestFit="1" customWidth="1"/>
    <col min="8" max="8" width="9" style="119" bestFit="1" customWidth="1"/>
    <col min="9" max="9" width="9.85546875" style="119" bestFit="1" customWidth="1"/>
    <col min="10" max="16384" width="8.85546875" style="119"/>
  </cols>
  <sheetData>
    <row r="1" spans="1:6">
      <c r="D1" s="122" t="str">
        <f>оглавление!F16</f>
        <v>01.04.2020 г.</v>
      </c>
      <c r="E1" s="102" t="s">
        <v>65</v>
      </c>
    </row>
    <row r="2" spans="1:6">
      <c r="A2" s="360" t="s">
        <v>17</v>
      </c>
      <c r="B2" s="361"/>
      <c r="C2" s="362"/>
      <c r="D2" s="363" t="s">
        <v>16</v>
      </c>
    </row>
    <row r="3" spans="1:6">
      <c r="A3" s="364" t="s">
        <v>18</v>
      </c>
      <c r="B3" s="365"/>
      <c r="C3" s="366"/>
      <c r="D3" s="363"/>
    </row>
    <row r="4" spans="1:6" ht="22.9" customHeight="1">
      <c r="A4" s="354" t="s">
        <v>0</v>
      </c>
      <c r="B4" s="354" t="s">
        <v>4</v>
      </c>
      <c r="C4" s="214" t="s">
        <v>319</v>
      </c>
      <c r="D4" s="215" t="s">
        <v>67</v>
      </c>
    </row>
    <row r="5" spans="1:6" ht="30" customHeight="1">
      <c r="A5" s="350"/>
      <c r="B5" s="350"/>
      <c r="C5" s="351" t="s">
        <v>5</v>
      </c>
      <c r="D5" s="351"/>
    </row>
    <row r="6" spans="1:6" ht="15" customHeight="1">
      <c r="A6" s="176">
        <v>2.2000000000000002</v>
      </c>
      <c r="B6" s="176">
        <v>18.899999999999999</v>
      </c>
      <c r="C6" s="177">
        <v>14.45</v>
      </c>
      <c r="D6" s="190">
        <f>(C6*1000)*(1000/B6)</f>
        <v>764550.26455026458</v>
      </c>
      <c r="E6" s="120"/>
      <c r="F6" s="124"/>
    </row>
    <row r="7" spans="1:6" ht="15" customHeight="1">
      <c r="A7" s="176">
        <v>2.2999999999999998</v>
      </c>
      <c r="B7" s="176">
        <v>19.8</v>
      </c>
      <c r="C7" s="177">
        <v>14.87</v>
      </c>
      <c r="D7" s="190">
        <f t="shared" ref="D7:D33" si="0">(C7*1000)*(1000/B7)</f>
        <v>751010.10101010103</v>
      </c>
      <c r="E7" s="120"/>
      <c r="F7" s="124"/>
    </row>
    <row r="8" spans="1:6" ht="15" customHeight="1">
      <c r="A8" s="176">
        <v>2.5</v>
      </c>
      <c r="B8" s="176">
        <v>24</v>
      </c>
      <c r="C8" s="177">
        <v>15.21</v>
      </c>
      <c r="D8" s="190">
        <f t="shared" si="0"/>
        <v>633750</v>
      </c>
      <c r="E8" s="120"/>
      <c r="F8" s="124"/>
    </row>
    <row r="9" spans="1:6" ht="15" customHeight="1">
      <c r="A9" s="176">
        <v>2.7</v>
      </c>
      <c r="B9" s="176">
        <v>26.7</v>
      </c>
      <c r="C9" s="177">
        <v>15.61</v>
      </c>
      <c r="D9" s="190">
        <f t="shared" si="0"/>
        <v>584644.19475655432</v>
      </c>
      <c r="E9" s="120"/>
      <c r="F9" s="124"/>
    </row>
    <row r="10" spans="1:6" ht="15" customHeight="1">
      <c r="A10" s="176">
        <v>2.9</v>
      </c>
      <c r="B10" s="176">
        <v>30.6</v>
      </c>
      <c r="C10" s="177">
        <v>16.09</v>
      </c>
      <c r="D10" s="190">
        <f t="shared" si="0"/>
        <v>525816.99346405221</v>
      </c>
      <c r="E10" s="120"/>
      <c r="F10" s="124"/>
    </row>
    <row r="11" spans="1:6" ht="15" customHeight="1">
      <c r="A11" s="176">
        <v>3.3</v>
      </c>
      <c r="B11" s="176">
        <v>42.9</v>
      </c>
      <c r="C11" s="177">
        <v>17.010000000000002</v>
      </c>
      <c r="D11" s="190">
        <f t="shared" si="0"/>
        <v>396503.49650349654</v>
      </c>
      <c r="E11" s="120"/>
      <c r="F11" s="124"/>
    </row>
    <row r="12" spans="1:6" ht="15" customHeight="1">
      <c r="A12" s="176">
        <v>3.7</v>
      </c>
      <c r="B12" s="176">
        <v>53.1</v>
      </c>
      <c r="C12" s="177">
        <v>17.91</v>
      </c>
      <c r="D12" s="190">
        <f t="shared" si="0"/>
        <v>337288.13559322036</v>
      </c>
      <c r="E12" s="120"/>
      <c r="F12" s="124"/>
    </row>
    <row r="13" spans="1:6" ht="15" customHeight="1">
      <c r="A13" s="176">
        <v>4</v>
      </c>
      <c r="B13" s="176">
        <v>68.8</v>
      </c>
      <c r="C13" s="177">
        <v>18.53</v>
      </c>
      <c r="D13" s="190">
        <f t="shared" si="0"/>
        <v>269331.39534883725</v>
      </c>
      <c r="E13" s="120"/>
      <c r="F13" s="124"/>
    </row>
    <row r="14" spans="1:6" ht="15" customHeight="1">
      <c r="A14" s="176">
        <v>4.9000000000000004</v>
      </c>
      <c r="B14" s="176">
        <v>86.5</v>
      </c>
      <c r="C14" s="177">
        <v>21.5</v>
      </c>
      <c r="D14" s="190">
        <f t="shared" si="0"/>
        <v>248554.91329479771</v>
      </c>
      <c r="E14" s="120"/>
      <c r="F14" s="124"/>
    </row>
    <row r="15" spans="1:6" ht="15" customHeight="1">
      <c r="A15" s="176">
        <v>5.9</v>
      </c>
      <c r="B15" s="176">
        <v>140.80000000000001</v>
      </c>
      <c r="C15" s="177">
        <v>25.78</v>
      </c>
      <c r="D15" s="190">
        <f t="shared" si="0"/>
        <v>183096.59090909088</v>
      </c>
      <c r="E15" s="120"/>
      <c r="F15" s="124"/>
    </row>
    <row r="16" spans="1:6" ht="15" customHeight="1">
      <c r="A16" s="176">
        <v>6.8</v>
      </c>
      <c r="B16" s="176">
        <v>186.8</v>
      </c>
      <c r="C16" s="177">
        <v>29.63</v>
      </c>
      <c r="D16" s="190">
        <f t="shared" si="0"/>
        <v>158618.84368308351</v>
      </c>
      <c r="E16" s="120"/>
      <c r="F16" s="124"/>
    </row>
    <row r="17" spans="1:6" ht="15" customHeight="1">
      <c r="A17" s="176">
        <v>7.8</v>
      </c>
      <c r="B17" s="176">
        <v>235</v>
      </c>
      <c r="C17" s="177">
        <v>34.46</v>
      </c>
      <c r="D17" s="190">
        <f t="shared" si="0"/>
        <v>146638.29787234042</v>
      </c>
      <c r="E17" s="120"/>
      <c r="F17" s="124"/>
    </row>
    <row r="18" spans="1:6" ht="15" customHeight="1">
      <c r="A18" s="176">
        <v>8.6999999999999993</v>
      </c>
      <c r="B18" s="176">
        <v>298.5</v>
      </c>
      <c r="C18" s="177">
        <v>40</v>
      </c>
      <c r="D18" s="190">
        <f t="shared" si="0"/>
        <v>134003.3500837521</v>
      </c>
      <c r="E18" s="120"/>
      <c r="F18" s="124"/>
    </row>
    <row r="19" spans="1:6" ht="15" customHeight="1">
      <c r="A19" s="176">
        <v>9.6999999999999993</v>
      </c>
      <c r="B19" s="176">
        <v>356.8</v>
      </c>
      <c r="C19" s="177">
        <v>47.12</v>
      </c>
      <c r="D19" s="190">
        <f t="shared" si="0"/>
        <v>132062.78026905828</v>
      </c>
      <c r="E19" s="120"/>
      <c r="F19" s="124"/>
    </row>
    <row r="20" spans="1:6" ht="15" customHeight="1">
      <c r="A20" s="176">
        <v>10.5</v>
      </c>
      <c r="B20" s="176">
        <v>404</v>
      </c>
      <c r="C20" s="177">
        <v>56.27</v>
      </c>
      <c r="D20" s="190">
        <f t="shared" si="0"/>
        <v>139282.17821782178</v>
      </c>
      <c r="E20" s="120"/>
      <c r="F20" s="124"/>
    </row>
    <row r="21" spans="1:6" ht="15" customHeight="1">
      <c r="A21" s="176">
        <v>11.5</v>
      </c>
      <c r="B21" s="176">
        <v>479.5</v>
      </c>
      <c r="C21" s="177">
        <v>61.76</v>
      </c>
      <c r="D21" s="190">
        <f t="shared" si="0"/>
        <v>128800.83420229406</v>
      </c>
      <c r="E21" s="120"/>
      <c r="F21" s="124"/>
    </row>
    <row r="22" spans="1:6" ht="15" customHeight="1">
      <c r="A22" s="176">
        <v>12.5</v>
      </c>
      <c r="B22" s="176">
        <v>562</v>
      </c>
      <c r="C22" s="177">
        <v>72.069999999999993</v>
      </c>
      <c r="D22" s="190">
        <f t="shared" si="0"/>
        <v>128238.43416370107</v>
      </c>
      <c r="E22" s="120"/>
      <c r="F22" s="124"/>
    </row>
    <row r="23" spans="1:6" ht="15" customHeight="1">
      <c r="A23" s="176">
        <v>13.5</v>
      </c>
      <c r="B23" s="176">
        <v>684</v>
      </c>
      <c r="C23" s="177">
        <v>83.43</v>
      </c>
      <c r="D23" s="190">
        <f t="shared" si="0"/>
        <v>121973.68421052632</v>
      </c>
      <c r="E23" s="120"/>
      <c r="F23" s="124"/>
    </row>
    <row r="24" spans="1:6" ht="15" customHeight="1">
      <c r="A24" s="176">
        <v>14.5</v>
      </c>
      <c r="B24" s="176">
        <v>781.5</v>
      </c>
      <c r="C24" s="177">
        <v>93.21</v>
      </c>
      <c r="D24" s="190">
        <f t="shared" si="0"/>
        <v>119270.63339731286</v>
      </c>
      <c r="E24" s="120"/>
      <c r="F24" s="124"/>
    </row>
    <row r="25" spans="1:6" ht="15" customHeight="1">
      <c r="A25" s="176">
        <v>15.5</v>
      </c>
      <c r="B25" s="176">
        <v>902.6</v>
      </c>
      <c r="C25" s="177">
        <v>112.59</v>
      </c>
      <c r="D25" s="190">
        <f t="shared" si="0"/>
        <v>124739.6410370042</v>
      </c>
      <c r="E25" s="120"/>
      <c r="F25" s="124"/>
    </row>
    <row r="26" spans="1:6" ht="15" customHeight="1">
      <c r="A26" s="176">
        <v>16.5</v>
      </c>
      <c r="B26" s="176">
        <v>1051</v>
      </c>
      <c r="C26" s="177">
        <v>115.21</v>
      </c>
      <c r="D26" s="190">
        <f t="shared" si="0"/>
        <v>109619.41008563273</v>
      </c>
      <c r="E26" s="120"/>
      <c r="F26" s="124"/>
    </row>
    <row r="27" spans="1:6" ht="15" customHeight="1">
      <c r="A27" s="176">
        <v>17.5</v>
      </c>
      <c r="B27" s="176">
        <v>1170</v>
      </c>
      <c r="C27" s="177">
        <v>126.46</v>
      </c>
      <c r="D27" s="190">
        <f t="shared" si="0"/>
        <v>108085.47008547008</v>
      </c>
      <c r="E27" s="120"/>
      <c r="F27" s="124"/>
    </row>
    <row r="28" spans="1:6" ht="15" customHeight="1">
      <c r="A28" s="176">
        <v>19.5</v>
      </c>
      <c r="B28" s="176">
        <v>1448</v>
      </c>
      <c r="C28" s="177">
        <v>153.55000000000001</v>
      </c>
      <c r="D28" s="190">
        <f t="shared" si="0"/>
        <v>106042.81767955801</v>
      </c>
      <c r="E28" s="120"/>
      <c r="F28" s="124"/>
    </row>
    <row r="29" spans="1:6" ht="15" customHeight="1">
      <c r="A29" s="176">
        <v>21</v>
      </c>
      <c r="B29" s="176">
        <v>1732</v>
      </c>
      <c r="C29" s="177">
        <v>181.25</v>
      </c>
      <c r="D29" s="190">
        <f t="shared" si="0"/>
        <v>104647.80600461893</v>
      </c>
      <c r="E29" s="120"/>
      <c r="F29" s="124"/>
    </row>
    <row r="30" spans="1:6" ht="15" customHeight="1">
      <c r="A30" s="176">
        <v>23</v>
      </c>
      <c r="B30" s="176">
        <v>2043</v>
      </c>
      <c r="C30" s="177">
        <v>211.36</v>
      </c>
      <c r="D30" s="190">
        <f t="shared" si="0"/>
        <v>103455.70239843368</v>
      </c>
      <c r="E30" s="120"/>
      <c r="F30" s="124"/>
    </row>
    <row r="31" spans="1:6" ht="15" customHeight="1">
      <c r="A31" s="176">
        <v>25.5</v>
      </c>
      <c r="B31" s="176">
        <v>2556</v>
      </c>
      <c r="C31" s="177">
        <v>243.64</v>
      </c>
      <c r="D31" s="190">
        <f t="shared" si="0"/>
        <v>95320.813771517991</v>
      </c>
      <c r="E31" s="120"/>
      <c r="F31" s="124"/>
    </row>
    <row r="32" spans="1:6" ht="15" customHeight="1">
      <c r="A32" s="176">
        <v>27</v>
      </c>
      <c r="B32" s="176">
        <v>2739</v>
      </c>
      <c r="C32" s="177">
        <v>280</v>
      </c>
      <c r="D32" s="190">
        <f t="shared" si="0"/>
        <v>102227.09017889742</v>
      </c>
      <c r="E32" s="120"/>
      <c r="F32" s="124"/>
    </row>
    <row r="33" spans="1:6" ht="15" customHeight="1">
      <c r="A33" s="176">
        <v>29</v>
      </c>
      <c r="B33" s="176">
        <v>3126</v>
      </c>
      <c r="C33" s="177">
        <v>317.38</v>
      </c>
      <c r="D33" s="190">
        <f t="shared" si="0"/>
        <v>101529.11068458093</v>
      </c>
      <c r="E33" s="120"/>
      <c r="F33" s="124"/>
    </row>
    <row r="34" spans="1:6" ht="15" customHeight="1">
      <c r="A34" s="194"/>
      <c r="B34" s="194"/>
      <c r="C34" s="195"/>
      <c r="D34" s="195"/>
      <c r="F34" s="124"/>
    </row>
    <row r="35" spans="1:6" ht="15" customHeight="1">
      <c r="D35" s="122"/>
    </row>
    <row r="36" spans="1:6">
      <c r="A36" s="210" t="s">
        <v>51</v>
      </c>
      <c r="B36" s="211"/>
      <c r="C36" s="250"/>
      <c r="D36" s="363" t="s">
        <v>19</v>
      </c>
      <c r="E36" s="102" t="s">
        <v>65</v>
      </c>
    </row>
    <row r="37" spans="1:6">
      <c r="A37" s="212" t="s">
        <v>20</v>
      </c>
      <c r="B37" s="213"/>
      <c r="C37" s="251"/>
      <c r="D37" s="363"/>
    </row>
    <row r="38" spans="1:6" ht="24.6" customHeight="1">
      <c r="A38" s="354" t="s">
        <v>0</v>
      </c>
      <c r="B38" s="374" t="s">
        <v>4</v>
      </c>
      <c r="C38" s="214" t="s">
        <v>319</v>
      </c>
      <c r="D38" s="215" t="s">
        <v>67</v>
      </c>
    </row>
    <row r="39" spans="1:6" ht="24.6" customHeight="1">
      <c r="A39" s="350"/>
      <c r="B39" s="350"/>
      <c r="C39" s="355" t="s">
        <v>5</v>
      </c>
      <c r="D39" s="356"/>
    </row>
    <row r="40" spans="1:6" ht="15" customHeight="1">
      <c r="A40" s="176">
        <v>3.3</v>
      </c>
      <c r="B40" s="176">
        <v>39.299999999999997</v>
      </c>
      <c r="C40" s="177">
        <v>21.09</v>
      </c>
      <c r="D40" s="190">
        <f t="shared" ref="D40:D51" si="1">(C40*1000)*(1000/B40)</f>
        <v>536641.22137404582</v>
      </c>
      <c r="E40" s="120"/>
      <c r="F40" s="124"/>
    </row>
    <row r="41" spans="1:6" ht="15" customHeight="1">
      <c r="A41" s="176">
        <v>3.6</v>
      </c>
      <c r="B41" s="176">
        <v>46.7</v>
      </c>
      <c r="C41" s="177">
        <v>21.77</v>
      </c>
      <c r="D41" s="190">
        <f t="shared" si="1"/>
        <v>466167.0235546038</v>
      </c>
      <c r="E41" s="120"/>
      <c r="F41" s="124"/>
    </row>
    <row r="42" spans="1:6" ht="15" customHeight="1">
      <c r="A42" s="176">
        <v>3.9</v>
      </c>
      <c r="B42" s="176">
        <v>54.8</v>
      </c>
      <c r="C42" s="177">
        <v>22.51</v>
      </c>
      <c r="D42" s="190">
        <f t="shared" si="1"/>
        <v>410766.42335766426</v>
      </c>
      <c r="E42" s="120"/>
      <c r="F42" s="124"/>
    </row>
    <row r="43" spans="1:6" ht="15" customHeight="1">
      <c r="A43" s="176">
        <v>4.2</v>
      </c>
      <c r="B43" s="176">
        <v>63.8</v>
      </c>
      <c r="C43" s="177">
        <v>23.28</v>
      </c>
      <c r="D43" s="190">
        <f t="shared" si="1"/>
        <v>364890.28213166149</v>
      </c>
      <c r="E43" s="120"/>
      <c r="F43" s="124"/>
    </row>
    <row r="44" spans="1:6" ht="15" customHeight="1">
      <c r="A44" s="176">
        <v>4.5</v>
      </c>
      <c r="B44" s="176">
        <v>73</v>
      </c>
      <c r="C44" s="177">
        <v>24.04</v>
      </c>
      <c r="D44" s="190">
        <f t="shared" si="1"/>
        <v>329315.0684931507</v>
      </c>
      <c r="E44" s="120"/>
      <c r="F44" s="124"/>
    </row>
    <row r="45" spans="1:6" ht="15" customHeight="1">
      <c r="A45" s="176">
        <v>4.8</v>
      </c>
      <c r="B45" s="176">
        <v>83</v>
      </c>
      <c r="C45" s="177">
        <v>26.26</v>
      </c>
      <c r="D45" s="190">
        <f t="shared" si="1"/>
        <v>316385.5421686747</v>
      </c>
      <c r="E45" s="120"/>
      <c r="F45" s="124"/>
    </row>
    <row r="46" spans="1:6" ht="15" customHeight="1">
      <c r="A46" s="176">
        <v>5.5</v>
      </c>
      <c r="B46" s="176">
        <v>105</v>
      </c>
      <c r="C46" s="177">
        <v>28.29</v>
      </c>
      <c r="D46" s="190">
        <f t="shared" si="1"/>
        <v>269428.57142857142</v>
      </c>
      <c r="E46" s="120"/>
      <c r="F46" s="124"/>
    </row>
    <row r="47" spans="1:6" ht="15" customHeight="1">
      <c r="A47" s="176">
        <v>5.8</v>
      </c>
      <c r="B47" s="176">
        <v>116.9</v>
      </c>
      <c r="C47" s="177">
        <v>29.31</v>
      </c>
      <c r="D47" s="190">
        <f t="shared" si="1"/>
        <v>250727.11719418303</v>
      </c>
      <c r="E47" s="120"/>
      <c r="F47" s="124"/>
    </row>
    <row r="48" spans="1:6" ht="15" customHeight="1">
      <c r="A48" s="176">
        <v>6.5</v>
      </c>
      <c r="B48" s="176">
        <v>132.5</v>
      </c>
      <c r="C48" s="177">
        <v>31.36</v>
      </c>
      <c r="D48" s="190">
        <f t="shared" si="1"/>
        <v>236679.24528301888</v>
      </c>
      <c r="E48" s="120"/>
      <c r="F48" s="124"/>
    </row>
    <row r="49" spans="1:6" ht="15" customHeight="1">
      <c r="A49" s="176">
        <v>8.1</v>
      </c>
      <c r="B49" s="176">
        <v>206.8</v>
      </c>
      <c r="C49" s="177">
        <v>37.86</v>
      </c>
      <c r="D49" s="190">
        <f t="shared" si="1"/>
        <v>183075.43520309476</v>
      </c>
      <c r="E49" s="120"/>
      <c r="F49" s="124"/>
    </row>
    <row r="50" spans="1:6" ht="15" customHeight="1">
      <c r="A50" s="176">
        <v>9.6999999999999993</v>
      </c>
      <c r="B50" s="176">
        <v>295</v>
      </c>
      <c r="C50" s="177">
        <v>54.18</v>
      </c>
      <c r="D50" s="190">
        <f t="shared" si="1"/>
        <v>183661.01694915254</v>
      </c>
      <c r="E50" s="120"/>
      <c r="F50" s="124"/>
    </row>
    <row r="51" spans="1:6" ht="15" customHeight="1">
      <c r="A51" s="176">
        <v>13</v>
      </c>
      <c r="B51" s="176">
        <v>585.20000000000005</v>
      </c>
      <c r="C51" s="177">
        <v>93.13</v>
      </c>
      <c r="D51" s="190">
        <f t="shared" si="1"/>
        <v>159142.17361585781</v>
      </c>
      <c r="E51" s="120"/>
      <c r="F51" s="124"/>
    </row>
    <row r="52" spans="1:6" ht="15" customHeight="1">
      <c r="A52" s="194"/>
      <c r="B52" s="194"/>
      <c r="C52" s="195"/>
      <c r="D52" s="195"/>
      <c r="F52" s="124"/>
    </row>
    <row r="53" spans="1:6">
      <c r="D53" s="122"/>
    </row>
    <row r="54" spans="1:6">
      <c r="A54" s="210" t="s">
        <v>6</v>
      </c>
      <c r="B54" s="211"/>
      <c r="C54" s="250"/>
      <c r="D54" s="363" t="s">
        <v>21</v>
      </c>
      <c r="E54" s="102" t="s">
        <v>65</v>
      </c>
    </row>
    <row r="55" spans="1:6">
      <c r="A55" s="212" t="s">
        <v>22</v>
      </c>
      <c r="B55" s="213"/>
      <c r="C55" s="251"/>
      <c r="D55" s="363"/>
    </row>
    <row r="56" spans="1:6" ht="27" customHeight="1">
      <c r="A56" s="354" t="s">
        <v>0</v>
      </c>
      <c r="B56" s="374" t="s">
        <v>4</v>
      </c>
      <c r="C56" s="214" t="s">
        <v>319</v>
      </c>
      <c r="D56" s="215" t="s">
        <v>67</v>
      </c>
    </row>
    <row r="57" spans="1:6" ht="15.6" customHeight="1">
      <c r="A57" s="350"/>
      <c r="B57" s="375"/>
      <c r="C57" s="351" t="s">
        <v>5</v>
      </c>
      <c r="D57" s="351"/>
    </row>
    <row r="58" spans="1:6" ht="15" customHeight="1">
      <c r="A58" s="176">
        <v>5</v>
      </c>
      <c r="B58" s="176">
        <v>90.2</v>
      </c>
      <c r="C58" s="177">
        <v>52.98</v>
      </c>
      <c r="D58" s="190">
        <f t="shared" ref="D58:D68" si="2">(C58*1000)*(1000/B58)</f>
        <v>587361.41906873614</v>
      </c>
      <c r="E58" s="120"/>
      <c r="F58" s="124"/>
    </row>
    <row r="59" spans="1:6" ht="15" customHeight="1">
      <c r="A59" s="176">
        <v>5.4</v>
      </c>
      <c r="B59" s="176">
        <v>106</v>
      </c>
      <c r="C59" s="177">
        <v>55.11</v>
      </c>
      <c r="D59" s="190">
        <f t="shared" si="2"/>
        <v>519905.66037735849</v>
      </c>
      <c r="E59" s="120"/>
      <c r="F59" s="124"/>
    </row>
    <row r="60" spans="1:6" ht="15" customHeight="1">
      <c r="A60" s="176">
        <v>5.8</v>
      </c>
      <c r="B60" s="176">
        <v>115</v>
      </c>
      <c r="C60" s="177">
        <v>57.22</v>
      </c>
      <c r="D60" s="190">
        <f t="shared" si="2"/>
        <v>497565.21739130432</v>
      </c>
      <c r="E60" s="120"/>
      <c r="F60" s="124"/>
    </row>
    <row r="61" spans="1:6" ht="15" customHeight="1">
      <c r="A61" s="176">
        <v>6.3</v>
      </c>
      <c r="B61" s="176">
        <v>134</v>
      </c>
      <c r="C61" s="177">
        <v>59.55</v>
      </c>
      <c r="D61" s="190">
        <f t="shared" si="2"/>
        <v>444402.98507462686</v>
      </c>
      <c r="E61" s="120"/>
      <c r="F61" s="124"/>
    </row>
    <row r="62" spans="1:6" ht="15" customHeight="1">
      <c r="A62" s="176">
        <v>6.7</v>
      </c>
      <c r="B62" s="176">
        <v>154</v>
      </c>
      <c r="C62" s="177">
        <v>62.12</v>
      </c>
      <c r="D62" s="190">
        <f t="shared" si="2"/>
        <v>403376.62337662338</v>
      </c>
      <c r="E62" s="120"/>
      <c r="F62" s="124"/>
    </row>
    <row r="63" spans="1:6" ht="15" customHeight="1">
      <c r="A63" s="176">
        <v>7.6</v>
      </c>
      <c r="B63" s="176">
        <v>197</v>
      </c>
      <c r="C63" s="177">
        <v>64.23</v>
      </c>
      <c r="D63" s="190">
        <f t="shared" si="2"/>
        <v>326040.60913705587</v>
      </c>
      <c r="E63" s="120"/>
      <c r="F63" s="124"/>
    </row>
    <row r="64" spans="1:6" ht="15" customHeight="1">
      <c r="A64" s="176">
        <v>8.5</v>
      </c>
      <c r="B64" s="176">
        <v>247.1</v>
      </c>
      <c r="C64" s="177">
        <v>69.84</v>
      </c>
      <c r="D64" s="190">
        <f t="shared" si="2"/>
        <v>282638.60785107245</v>
      </c>
      <c r="E64" s="120"/>
      <c r="F64" s="124"/>
    </row>
    <row r="65" spans="1:6" ht="15" customHeight="1">
      <c r="A65" s="176">
        <v>9</v>
      </c>
      <c r="B65" s="176">
        <v>275</v>
      </c>
      <c r="C65" s="177">
        <v>73.09</v>
      </c>
      <c r="D65" s="190">
        <f t="shared" si="2"/>
        <v>265781.81818181818</v>
      </c>
      <c r="E65" s="120"/>
      <c r="F65" s="124"/>
    </row>
    <row r="66" spans="1:6" ht="15" customHeight="1">
      <c r="A66" s="176">
        <v>11.5</v>
      </c>
      <c r="B66" s="176">
        <v>428</v>
      </c>
      <c r="C66" s="177">
        <v>82.58</v>
      </c>
      <c r="D66" s="190">
        <f t="shared" si="2"/>
        <v>192943.92523364487</v>
      </c>
      <c r="E66" s="120"/>
      <c r="F66" s="124"/>
    </row>
    <row r="67" spans="1:6" ht="15" customHeight="1">
      <c r="A67" s="176">
        <v>13.5</v>
      </c>
      <c r="B67" s="176">
        <v>615</v>
      </c>
      <c r="C67" s="177">
        <v>103.21</v>
      </c>
      <c r="D67" s="190">
        <f t="shared" si="2"/>
        <v>167821.13821138212</v>
      </c>
      <c r="E67" s="120"/>
      <c r="F67" s="124"/>
    </row>
    <row r="68" spans="1:6" ht="15" customHeight="1">
      <c r="A68" s="176">
        <v>15.5</v>
      </c>
      <c r="B68" s="176">
        <v>836</v>
      </c>
      <c r="C68" s="177">
        <v>123.91</v>
      </c>
      <c r="D68" s="190">
        <f t="shared" si="2"/>
        <v>148217.7033492823</v>
      </c>
      <c r="E68" s="120"/>
      <c r="F68" s="124"/>
    </row>
    <row r="69" spans="1:6" ht="13.15" customHeight="1"/>
    <row r="70" spans="1:6" ht="13.15" customHeight="1"/>
    <row r="71" spans="1:6" ht="13.15" customHeight="1"/>
  </sheetData>
  <mergeCells count="14">
    <mergeCell ref="C39:D39"/>
    <mergeCell ref="C57:D57"/>
    <mergeCell ref="D54:D55"/>
    <mergeCell ref="D36:D37"/>
    <mergeCell ref="A38:A39"/>
    <mergeCell ref="B38:B39"/>
    <mergeCell ref="A56:A57"/>
    <mergeCell ref="B56:B57"/>
    <mergeCell ref="A2:C2"/>
    <mergeCell ref="D2:D3"/>
    <mergeCell ref="A3:C3"/>
    <mergeCell ref="A4:A5"/>
    <mergeCell ref="B4:B5"/>
    <mergeCell ref="C5:D5"/>
  </mergeCells>
  <phoneticPr fontId="0" type="noConversion"/>
  <hyperlinks>
    <hyperlink ref="E1" location="оглавление!A1" display="Оглавление"/>
    <hyperlink ref="E36" location="оглавление!A1" display="Оглавление"/>
    <hyperlink ref="E54" location="оглавление!A1" display="Оглавление"/>
  </hyperlinks>
  <printOptions horizontalCentered="1"/>
  <pageMargins left="0.78740157480314965" right="0.39370078740157483" top="0.39370078740157483" bottom="0.39370078740157483" header="0" footer="0"/>
  <pageSetup paperSize="9" scale="79" orientation="portrait" r:id="rId1"/>
  <headerFooter alignWithMargins="0">
    <oddHeader>&amp;A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L64"/>
  <sheetViews>
    <sheetView zoomScaleNormal="100" zoomScaleSheetLayoutView="85" workbookViewId="0">
      <selection activeCell="C6" sqref="C6"/>
    </sheetView>
  </sheetViews>
  <sheetFormatPr defaultColWidth="8.85546875" defaultRowHeight="12.75"/>
  <cols>
    <col min="1" max="1" width="10.28515625" style="119" customWidth="1"/>
    <col min="2" max="2" width="17.7109375" style="120" customWidth="1"/>
    <col min="3" max="3" width="28.42578125" style="175" customWidth="1"/>
    <col min="4" max="4" width="27.85546875" style="175" customWidth="1"/>
    <col min="5" max="5" width="8.85546875" style="175"/>
    <col min="6" max="7" width="8.85546875" style="120"/>
    <col min="8" max="16384" width="8.85546875" style="119"/>
  </cols>
  <sheetData>
    <row r="1" spans="1:7">
      <c r="D1" s="122" t="str">
        <f>оглавление!F16</f>
        <v>01.04.2020 г.</v>
      </c>
    </row>
    <row r="2" spans="1:7">
      <c r="A2" s="370" t="s">
        <v>17</v>
      </c>
      <c r="B2" s="371"/>
      <c r="C2" s="372"/>
      <c r="D2" s="363" t="s">
        <v>23</v>
      </c>
      <c r="E2" s="102" t="s">
        <v>65</v>
      </c>
    </row>
    <row r="3" spans="1:7">
      <c r="A3" s="377" t="s">
        <v>66</v>
      </c>
      <c r="B3" s="378"/>
      <c r="C3" s="379"/>
      <c r="D3" s="363"/>
    </row>
    <row r="4" spans="1:7" ht="31.15" customHeight="1">
      <c r="A4" s="354" t="s">
        <v>0</v>
      </c>
      <c r="B4" s="367" t="s">
        <v>4</v>
      </c>
      <c r="C4" s="214" t="s">
        <v>319</v>
      </c>
      <c r="D4" s="215" t="s">
        <v>67</v>
      </c>
    </row>
    <row r="5" spans="1:7" ht="19.899999999999999" customHeight="1">
      <c r="A5" s="350"/>
      <c r="B5" s="368"/>
      <c r="C5" s="351" t="s">
        <v>5</v>
      </c>
      <c r="D5" s="351"/>
      <c r="F5" s="240"/>
      <c r="G5" s="240"/>
    </row>
    <row r="6" spans="1:7">
      <c r="A6" s="176">
        <v>4.5999999999999996</v>
      </c>
      <c r="B6" s="177">
        <v>75.400000000000006</v>
      </c>
      <c r="C6" s="177">
        <v>22.94</v>
      </c>
      <c r="D6" s="178">
        <f>(C6*1000)*(1000/B6)</f>
        <v>304244.0318302387</v>
      </c>
      <c r="F6" s="124"/>
      <c r="G6" s="240"/>
    </row>
    <row r="7" spans="1:7">
      <c r="A7" s="176">
        <v>5.0999999999999996</v>
      </c>
      <c r="B7" s="177">
        <v>93</v>
      </c>
      <c r="C7" s="177">
        <v>26.41</v>
      </c>
      <c r="D7" s="178">
        <f t="shared" ref="D7:D35" si="0">(C7*1000)*(1000/B7)</f>
        <v>283978.49462365592</v>
      </c>
      <c r="F7" s="124"/>
      <c r="G7" s="240"/>
    </row>
    <row r="8" spans="1:7">
      <c r="A8" s="176">
        <v>5.7</v>
      </c>
      <c r="B8" s="177">
        <v>122</v>
      </c>
      <c r="C8" s="177">
        <v>30</v>
      </c>
      <c r="D8" s="178">
        <f t="shared" si="0"/>
        <v>245901.63934426228</v>
      </c>
      <c r="F8" s="124"/>
      <c r="G8" s="240"/>
    </row>
    <row r="9" spans="1:7">
      <c r="A9" s="176">
        <v>6.4</v>
      </c>
      <c r="B9" s="177">
        <v>148.19999999999999</v>
      </c>
      <c r="C9" s="177">
        <v>33.79</v>
      </c>
      <c r="D9" s="178">
        <f t="shared" si="0"/>
        <v>228002.69905533065</v>
      </c>
      <c r="F9" s="124"/>
      <c r="G9" s="240"/>
    </row>
    <row r="10" spans="1:7">
      <c r="A10" s="176">
        <v>7.8</v>
      </c>
      <c r="B10" s="177">
        <v>213.2</v>
      </c>
      <c r="C10" s="177">
        <v>41.79</v>
      </c>
      <c r="D10" s="178">
        <f t="shared" si="0"/>
        <v>196013.13320825517</v>
      </c>
      <c r="F10" s="124"/>
      <c r="G10" s="240"/>
    </row>
    <row r="11" spans="1:7">
      <c r="A11" s="176">
        <v>8.8000000000000007</v>
      </c>
      <c r="B11" s="177">
        <v>284</v>
      </c>
      <c r="C11" s="177">
        <v>50.2</v>
      </c>
      <c r="D11" s="178">
        <f t="shared" si="0"/>
        <v>176760.5633802817</v>
      </c>
      <c r="F11" s="124"/>
      <c r="G11" s="240"/>
    </row>
    <row r="12" spans="1:7">
      <c r="A12" s="176">
        <v>10.5</v>
      </c>
      <c r="B12" s="177">
        <v>375</v>
      </c>
      <c r="C12" s="177">
        <v>59.67</v>
      </c>
      <c r="D12" s="178">
        <f t="shared" si="0"/>
        <v>159120</v>
      </c>
      <c r="F12" s="124"/>
      <c r="G12" s="240"/>
    </row>
    <row r="13" spans="1:7">
      <c r="A13" s="176">
        <v>11.5</v>
      </c>
      <c r="B13" s="177">
        <v>471</v>
      </c>
      <c r="C13" s="177">
        <v>68.44</v>
      </c>
      <c r="D13" s="178">
        <f t="shared" si="0"/>
        <v>145307.85562632696</v>
      </c>
      <c r="F13" s="124"/>
      <c r="G13" s="240"/>
    </row>
    <row r="14" spans="1:7">
      <c r="A14" s="176">
        <v>12</v>
      </c>
      <c r="B14" s="177">
        <v>513</v>
      </c>
      <c r="C14" s="177">
        <v>72.819999999999993</v>
      </c>
      <c r="D14" s="178">
        <f t="shared" si="0"/>
        <v>141949.3177387914</v>
      </c>
      <c r="F14" s="124"/>
      <c r="G14" s="240"/>
    </row>
    <row r="15" spans="1:7">
      <c r="A15" s="176">
        <v>13</v>
      </c>
      <c r="B15" s="177">
        <v>578</v>
      </c>
      <c r="C15" s="177">
        <v>79.760000000000005</v>
      </c>
      <c r="D15" s="178">
        <f t="shared" si="0"/>
        <v>137993.07958477509</v>
      </c>
      <c r="F15" s="124"/>
      <c r="G15" s="240"/>
    </row>
    <row r="16" spans="1:7">
      <c r="A16" s="176">
        <v>14</v>
      </c>
      <c r="B16" s="177">
        <v>696</v>
      </c>
      <c r="C16" s="177">
        <v>94.29</v>
      </c>
      <c r="D16" s="178">
        <f t="shared" si="0"/>
        <v>135474.13793103446</v>
      </c>
      <c r="F16" s="124"/>
      <c r="G16" s="240"/>
    </row>
    <row r="17" spans="1:7">
      <c r="A17" s="176">
        <v>15</v>
      </c>
      <c r="B17" s="177">
        <v>825</v>
      </c>
      <c r="C17" s="177">
        <v>111.35</v>
      </c>
      <c r="D17" s="178">
        <f t="shared" si="0"/>
        <v>134969.69696969696</v>
      </c>
      <c r="F17" s="124"/>
      <c r="G17" s="240"/>
    </row>
    <row r="18" spans="1:7">
      <c r="A18" s="176">
        <v>16.5</v>
      </c>
      <c r="B18" s="177">
        <v>965</v>
      </c>
      <c r="C18" s="177">
        <v>127.92</v>
      </c>
      <c r="D18" s="178">
        <f t="shared" si="0"/>
        <v>132559.58549222795</v>
      </c>
      <c r="F18" s="124"/>
      <c r="G18" s="240"/>
    </row>
    <row r="19" spans="1:7">
      <c r="A19" s="176">
        <v>17.5</v>
      </c>
      <c r="B19" s="177">
        <v>1115</v>
      </c>
      <c r="C19" s="177">
        <v>146.27000000000001</v>
      </c>
      <c r="D19" s="178">
        <f t="shared" si="0"/>
        <v>131183.85650224215</v>
      </c>
      <c r="F19" s="124"/>
      <c r="G19" s="240"/>
    </row>
    <row r="20" spans="1:7">
      <c r="A20" s="176">
        <v>19.5</v>
      </c>
      <c r="B20" s="177">
        <v>1325</v>
      </c>
      <c r="C20" s="177">
        <v>166.26</v>
      </c>
      <c r="D20" s="178">
        <f t="shared" si="0"/>
        <v>125479.24528301887</v>
      </c>
      <c r="F20" s="124"/>
      <c r="G20" s="240"/>
    </row>
    <row r="21" spans="1:7">
      <c r="A21" s="176">
        <v>20.5</v>
      </c>
      <c r="B21" s="177">
        <v>1500</v>
      </c>
      <c r="C21" s="177">
        <v>186.36</v>
      </c>
      <c r="D21" s="178">
        <f t="shared" si="0"/>
        <v>124240</v>
      </c>
      <c r="F21" s="124"/>
      <c r="G21" s="240"/>
    </row>
    <row r="22" spans="1:7">
      <c r="A22" s="176">
        <v>22</v>
      </c>
      <c r="B22" s="177">
        <v>1687</v>
      </c>
      <c r="C22" s="177">
        <v>208.99</v>
      </c>
      <c r="D22" s="178">
        <f t="shared" si="0"/>
        <v>123882.63189093064</v>
      </c>
      <c r="F22" s="124"/>
      <c r="G22" s="240"/>
    </row>
    <row r="23" spans="1:7">
      <c r="A23" s="176">
        <v>23</v>
      </c>
      <c r="B23" s="177">
        <v>1884</v>
      </c>
      <c r="C23" s="177">
        <v>230.14</v>
      </c>
      <c r="D23" s="178">
        <f t="shared" si="0"/>
        <v>122154.98938428874</v>
      </c>
      <c r="F23" s="124"/>
      <c r="G23" s="240"/>
    </row>
    <row r="24" spans="1:7">
      <c r="A24" s="176">
        <v>25.5</v>
      </c>
      <c r="B24" s="177">
        <v>2312</v>
      </c>
      <c r="C24" s="177">
        <v>281.62</v>
      </c>
      <c r="D24" s="178">
        <f t="shared" si="0"/>
        <v>121807.95847750866</v>
      </c>
      <c r="F24" s="124"/>
      <c r="G24" s="240"/>
    </row>
    <row r="25" spans="1:7">
      <c r="A25" s="176">
        <v>28</v>
      </c>
      <c r="B25" s="177">
        <v>2784</v>
      </c>
      <c r="C25" s="177">
        <v>339.53</v>
      </c>
      <c r="D25" s="178">
        <f t="shared" si="0"/>
        <v>121957.61494252873</v>
      </c>
      <c r="F25" s="124"/>
      <c r="G25" s="240"/>
    </row>
    <row r="26" spans="1:7">
      <c r="A26" s="176">
        <v>30.5</v>
      </c>
      <c r="B26" s="177">
        <v>3300</v>
      </c>
      <c r="C26" s="177">
        <v>368.15</v>
      </c>
      <c r="D26" s="178">
        <f t="shared" si="0"/>
        <v>111560.60606060606</v>
      </c>
      <c r="F26" s="124"/>
      <c r="G26" s="240"/>
    </row>
    <row r="27" spans="1:7">
      <c r="A27" s="176">
        <v>32.5</v>
      </c>
      <c r="B27" s="177">
        <v>3858</v>
      </c>
      <c r="C27" s="177">
        <v>428.52</v>
      </c>
      <c r="D27" s="178">
        <f t="shared" si="0"/>
        <v>111073.09486780716</v>
      </c>
      <c r="F27" s="124"/>
      <c r="G27" s="240"/>
    </row>
    <row r="28" spans="1:7">
      <c r="A28" s="176">
        <v>35</v>
      </c>
      <c r="B28" s="177">
        <v>4461</v>
      </c>
      <c r="C28" s="177">
        <v>490.37</v>
      </c>
      <c r="D28" s="178">
        <f t="shared" si="0"/>
        <v>109923.78390495405</v>
      </c>
      <c r="F28" s="124"/>
      <c r="G28" s="240"/>
    </row>
    <row r="29" spans="1:7">
      <c r="A29" s="176">
        <v>37</v>
      </c>
      <c r="B29" s="177">
        <v>4876</v>
      </c>
      <c r="C29" s="177">
        <v>533.08000000000004</v>
      </c>
      <c r="D29" s="178">
        <f t="shared" si="0"/>
        <v>109327.3174733388</v>
      </c>
      <c r="F29" s="124"/>
      <c r="G29" s="240"/>
    </row>
    <row r="30" spans="1:7">
      <c r="A30" s="176">
        <v>39</v>
      </c>
      <c r="B30" s="177">
        <v>5305</v>
      </c>
      <c r="C30" s="177">
        <v>574.88</v>
      </c>
      <c r="D30" s="178">
        <f t="shared" si="0"/>
        <v>108365.69274269557</v>
      </c>
      <c r="F30" s="124"/>
      <c r="G30" s="240"/>
    </row>
    <row r="31" spans="1:7">
      <c r="A31" s="176">
        <v>40</v>
      </c>
      <c r="B31" s="177">
        <v>5651</v>
      </c>
      <c r="C31" s="177">
        <v>608.35</v>
      </c>
      <c r="D31" s="178">
        <f t="shared" si="0"/>
        <v>107653.51265262786</v>
      </c>
      <c r="F31" s="124"/>
      <c r="G31" s="240"/>
    </row>
    <row r="32" spans="1:7">
      <c r="A32" s="176">
        <v>41</v>
      </c>
      <c r="B32" s="177">
        <v>6008</v>
      </c>
      <c r="C32" s="177">
        <v>644.45000000000005</v>
      </c>
      <c r="D32" s="178">
        <f t="shared" si="0"/>
        <v>107265.31291611186</v>
      </c>
      <c r="F32" s="124"/>
      <c r="G32" s="240"/>
    </row>
    <row r="33" spans="1:12">
      <c r="A33" s="176">
        <v>43.5</v>
      </c>
      <c r="B33" s="177">
        <v>6755</v>
      </c>
      <c r="C33" s="177">
        <v>720.85</v>
      </c>
      <c r="D33" s="178">
        <f t="shared" si="0"/>
        <v>106713.54552183568</v>
      </c>
      <c r="F33" s="124"/>
      <c r="G33" s="240"/>
    </row>
    <row r="34" spans="1:12">
      <c r="A34" s="176">
        <v>45</v>
      </c>
      <c r="B34" s="177">
        <v>7370</v>
      </c>
      <c r="C34" s="177">
        <v>777.35</v>
      </c>
      <c r="D34" s="178">
        <f t="shared" si="0"/>
        <v>105474.89823609227</v>
      </c>
      <c r="F34" s="124"/>
      <c r="G34" s="240"/>
    </row>
    <row r="35" spans="1:12">
      <c r="A35" s="176">
        <v>46</v>
      </c>
      <c r="B35" s="177">
        <v>7790</v>
      </c>
      <c r="C35" s="177">
        <v>803.16</v>
      </c>
      <c r="D35" s="178">
        <f t="shared" si="0"/>
        <v>103101.41206675224</v>
      </c>
      <c r="F35" s="124"/>
      <c r="G35" s="240"/>
    </row>
    <row r="37" spans="1:12" s="179" customFormat="1">
      <c r="C37" s="180"/>
      <c r="D37" s="122"/>
      <c r="E37" s="181"/>
      <c r="F37" s="180"/>
      <c r="G37" s="180"/>
    </row>
    <row r="38" spans="1:12" s="179" customFormat="1">
      <c r="A38" s="182" t="s">
        <v>25</v>
      </c>
      <c r="B38" s="183"/>
      <c r="C38" s="184"/>
      <c r="D38" s="363" t="s">
        <v>24</v>
      </c>
      <c r="E38" s="102" t="s">
        <v>65</v>
      </c>
      <c r="F38" s="180"/>
      <c r="G38" s="180"/>
    </row>
    <row r="39" spans="1:12" s="179" customFormat="1">
      <c r="A39" s="185" t="s">
        <v>26</v>
      </c>
      <c r="B39" s="186"/>
      <c r="C39" s="187"/>
      <c r="D39" s="376"/>
      <c r="E39" s="181"/>
      <c r="F39" s="180"/>
      <c r="G39" s="180"/>
    </row>
    <row r="40" spans="1:12" s="179" customFormat="1" ht="35.450000000000003" customHeight="1">
      <c r="A40" s="354" t="s">
        <v>0</v>
      </c>
      <c r="B40" s="374" t="s">
        <v>4</v>
      </c>
      <c r="C40" s="214" t="s">
        <v>319</v>
      </c>
      <c r="D40" s="215" t="s">
        <v>67</v>
      </c>
      <c r="E40" s="181"/>
      <c r="F40" s="180"/>
      <c r="G40" s="180"/>
    </row>
    <row r="41" spans="1:12" s="179" customFormat="1" ht="15.6" customHeight="1">
      <c r="A41" s="350"/>
      <c r="B41" s="350"/>
      <c r="C41" s="355" t="s">
        <v>5</v>
      </c>
      <c r="D41" s="356"/>
      <c r="E41" s="181"/>
      <c r="F41" s="180"/>
      <c r="G41" s="180"/>
    </row>
    <row r="42" spans="1:12" s="179" customFormat="1" ht="14.45" customHeight="1">
      <c r="A42" s="188">
        <v>11.5</v>
      </c>
      <c r="B42" s="188">
        <v>468</v>
      </c>
      <c r="C42" s="177">
        <v>82.35</v>
      </c>
      <c r="D42" s="190">
        <f t="shared" ref="D42:D56" si="1">(C42*1000)*(1000/B42)</f>
        <v>175961.53846153847</v>
      </c>
      <c r="E42" s="175"/>
      <c r="F42" s="120"/>
      <c r="G42" s="180"/>
    </row>
    <row r="43" spans="1:12" s="179" customFormat="1" ht="14.45" customHeight="1">
      <c r="A43" s="188">
        <v>13.5</v>
      </c>
      <c r="B43" s="188">
        <v>662.5</v>
      </c>
      <c r="C43" s="177">
        <v>107.1</v>
      </c>
      <c r="D43" s="190">
        <f t="shared" si="1"/>
        <v>161660.37735849057</v>
      </c>
      <c r="E43" s="175"/>
      <c r="F43" s="120"/>
      <c r="G43" s="180"/>
    </row>
    <row r="44" spans="1:12" s="179" customFormat="1">
      <c r="A44" s="188">
        <v>15.5</v>
      </c>
      <c r="B44" s="188">
        <v>851.5</v>
      </c>
      <c r="C44" s="177">
        <v>134.65</v>
      </c>
      <c r="D44" s="190">
        <f t="shared" si="1"/>
        <v>158132.70698766882</v>
      </c>
      <c r="E44" s="175"/>
      <c r="F44" s="120"/>
      <c r="G44" s="180"/>
      <c r="J44" s="191"/>
      <c r="K44" s="192"/>
      <c r="L44" s="192"/>
    </row>
    <row r="45" spans="1:12" s="179" customFormat="1">
      <c r="A45" s="188">
        <v>17</v>
      </c>
      <c r="B45" s="188">
        <v>1065</v>
      </c>
      <c r="C45" s="177">
        <v>165.65</v>
      </c>
      <c r="D45" s="190">
        <f t="shared" si="1"/>
        <v>155539.9061032864</v>
      </c>
      <c r="E45" s="175"/>
      <c r="F45" s="120"/>
      <c r="G45" s="180"/>
      <c r="J45" s="192"/>
      <c r="K45" s="192"/>
      <c r="L45" s="192"/>
    </row>
    <row r="46" spans="1:12" s="179" customFormat="1">
      <c r="A46" s="188">
        <v>19.5</v>
      </c>
      <c r="B46" s="188">
        <v>1350</v>
      </c>
      <c r="C46" s="177">
        <v>205.89</v>
      </c>
      <c r="D46" s="190">
        <f t="shared" si="1"/>
        <v>152511.11111111109</v>
      </c>
      <c r="E46" s="175"/>
      <c r="F46" s="120"/>
      <c r="G46" s="180"/>
      <c r="J46" s="192"/>
      <c r="K46" s="192"/>
      <c r="L46" s="192"/>
    </row>
    <row r="47" spans="1:12" s="179" customFormat="1">
      <c r="A47" s="188">
        <v>21.5</v>
      </c>
      <c r="B47" s="188">
        <v>1670</v>
      </c>
      <c r="C47" s="177">
        <v>240.11</v>
      </c>
      <c r="D47" s="190">
        <f t="shared" si="1"/>
        <v>143778.44311377243</v>
      </c>
      <c r="E47" s="175"/>
      <c r="F47" s="120"/>
      <c r="G47" s="180"/>
    </row>
    <row r="48" spans="1:12" s="179" customFormat="1" ht="13.15" customHeight="1">
      <c r="A48" s="188">
        <v>23</v>
      </c>
      <c r="B48" s="188">
        <v>1930</v>
      </c>
      <c r="C48" s="177">
        <v>271.47000000000003</v>
      </c>
      <c r="D48" s="190">
        <f t="shared" si="1"/>
        <v>140658.03108808288</v>
      </c>
      <c r="E48" s="175"/>
      <c r="F48" s="120"/>
      <c r="G48" s="180"/>
    </row>
    <row r="49" spans="1:7" s="179" customFormat="1">
      <c r="A49" s="188">
        <v>25</v>
      </c>
      <c r="B49" s="188">
        <v>2245</v>
      </c>
      <c r="C49" s="177">
        <v>305.82</v>
      </c>
      <c r="D49" s="190">
        <f t="shared" si="1"/>
        <v>136222.71714922049</v>
      </c>
      <c r="E49" s="175"/>
      <c r="F49" s="120"/>
      <c r="G49" s="180"/>
    </row>
    <row r="50" spans="1:7" s="179" customFormat="1">
      <c r="A50" s="188">
        <v>27</v>
      </c>
      <c r="B50" s="188">
        <v>2650</v>
      </c>
      <c r="C50" s="177">
        <v>350.34</v>
      </c>
      <c r="D50" s="190">
        <f t="shared" si="1"/>
        <v>132203.77358490566</v>
      </c>
      <c r="E50" s="175"/>
      <c r="F50" s="120"/>
      <c r="G50" s="180"/>
    </row>
    <row r="51" spans="1:7" s="179" customFormat="1">
      <c r="A51" s="188">
        <v>29</v>
      </c>
      <c r="B51" s="188">
        <v>3015</v>
      </c>
      <c r="C51" s="177">
        <v>392.26</v>
      </c>
      <c r="D51" s="190">
        <f t="shared" si="1"/>
        <v>130102.81923714759</v>
      </c>
      <c r="E51" s="175"/>
      <c r="F51" s="120"/>
      <c r="G51" s="180"/>
    </row>
    <row r="52" spans="1:7" s="179" customFormat="1">
      <c r="A52" s="188">
        <v>30.5</v>
      </c>
      <c r="B52" s="188">
        <v>3405</v>
      </c>
      <c r="C52" s="177">
        <v>437.04</v>
      </c>
      <c r="D52" s="190">
        <f t="shared" si="1"/>
        <v>128352.42290748899</v>
      </c>
      <c r="E52" s="175"/>
      <c r="F52" s="120"/>
      <c r="G52" s="180"/>
    </row>
    <row r="53" spans="1:7" s="179" customFormat="1">
      <c r="A53" s="188">
        <v>33</v>
      </c>
      <c r="B53" s="188">
        <v>3905</v>
      </c>
      <c r="C53" s="177">
        <v>493.72</v>
      </c>
      <c r="D53" s="190">
        <f t="shared" si="1"/>
        <v>126432.77848911652</v>
      </c>
      <c r="E53" s="175"/>
      <c r="F53" s="120"/>
      <c r="G53" s="180"/>
    </row>
    <row r="54" spans="1:7" s="179" customFormat="1">
      <c r="A54" s="188">
        <v>35</v>
      </c>
      <c r="B54" s="188">
        <v>4435</v>
      </c>
      <c r="C54" s="177">
        <v>553.42999999999995</v>
      </c>
      <c r="D54" s="190">
        <f t="shared" si="1"/>
        <v>124786.92220969559</v>
      </c>
      <c r="E54" s="175"/>
      <c r="F54" s="120"/>
      <c r="G54" s="180"/>
    </row>
    <row r="55" spans="1:7" s="179" customFormat="1">
      <c r="A55" s="188">
        <v>39</v>
      </c>
      <c r="B55" s="188">
        <v>5395</v>
      </c>
      <c r="C55" s="177">
        <v>657.62</v>
      </c>
      <c r="D55" s="190">
        <f t="shared" si="1"/>
        <v>121894.34661723817</v>
      </c>
      <c r="E55" s="175"/>
      <c r="F55" s="120"/>
      <c r="G55" s="180"/>
    </row>
    <row r="56" spans="1:7" s="179" customFormat="1">
      <c r="A56" s="188">
        <v>43</v>
      </c>
      <c r="B56" s="188">
        <v>6675</v>
      </c>
      <c r="C56" s="177">
        <v>791.66</v>
      </c>
      <c r="D56" s="190">
        <f t="shared" si="1"/>
        <v>118600.74906367042</v>
      </c>
      <c r="E56" s="175"/>
      <c r="F56" s="120"/>
      <c r="G56" s="180"/>
    </row>
    <row r="57" spans="1:7" s="179" customFormat="1">
      <c r="A57" s="188">
        <v>47</v>
      </c>
      <c r="B57" s="188">
        <v>7845</v>
      </c>
      <c r="C57" s="177">
        <v>929.01</v>
      </c>
      <c r="D57" s="190">
        <f t="shared" ref="D57:D63" si="2">(C57*1000)*(1000/B57)</f>
        <v>118420.65009560229</v>
      </c>
      <c r="E57" s="175"/>
      <c r="F57" s="120"/>
      <c r="G57" s="180"/>
    </row>
    <row r="58" spans="1:7" s="179" customFormat="1">
      <c r="A58" s="188">
        <v>50</v>
      </c>
      <c r="B58" s="188">
        <v>9110</v>
      </c>
      <c r="C58" s="177">
        <v>1069</v>
      </c>
      <c r="D58" s="190">
        <f t="shared" si="2"/>
        <v>117343.57848518112</v>
      </c>
      <c r="E58" s="175"/>
      <c r="F58" s="120"/>
      <c r="G58" s="180"/>
    </row>
    <row r="59" spans="1:7" s="179" customFormat="1">
      <c r="A59" s="188">
        <v>52</v>
      </c>
      <c r="B59" s="188">
        <v>9910</v>
      </c>
      <c r="C59" s="177">
        <v>1158.08</v>
      </c>
      <c r="D59" s="190">
        <f t="shared" si="2"/>
        <v>116859.73763874875</v>
      </c>
      <c r="E59" s="175"/>
      <c r="F59" s="120"/>
      <c r="G59" s="180"/>
    </row>
    <row r="60" spans="1:7" s="179" customFormat="1">
      <c r="A60" s="188">
        <v>54</v>
      </c>
      <c r="B60" s="188">
        <v>10600</v>
      </c>
      <c r="C60" s="177">
        <v>1227.8399999999999</v>
      </c>
      <c r="D60" s="190">
        <f t="shared" si="2"/>
        <v>115833.96226415095</v>
      </c>
      <c r="E60" s="175"/>
      <c r="F60" s="120"/>
      <c r="G60" s="180"/>
    </row>
    <row r="61" spans="1:7" s="179" customFormat="1">
      <c r="A61" s="188">
        <v>56</v>
      </c>
      <c r="B61" s="188">
        <v>11450</v>
      </c>
      <c r="C61" s="177">
        <v>1305.69</v>
      </c>
      <c r="D61" s="190">
        <f t="shared" si="2"/>
        <v>114034.06113537117</v>
      </c>
      <c r="E61" s="175"/>
      <c r="F61" s="120"/>
      <c r="G61" s="180"/>
    </row>
    <row r="62" spans="1:7" s="179" customFormat="1">
      <c r="A62" s="188">
        <v>58</v>
      </c>
      <c r="B62" s="188">
        <v>12050</v>
      </c>
      <c r="C62" s="177">
        <v>1366.79</v>
      </c>
      <c r="D62" s="190">
        <f t="shared" si="2"/>
        <v>113426.5560165975</v>
      </c>
      <c r="E62" s="175"/>
      <c r="F62" s="120"/>
      <c r="G62" s="180"/>
    </row>
    <row r="63" spans="1:7" s="179" customFormat="1">
      <c r="A63" s="188">
        <v>62</v>
      </c>
      <c r="B63" s="188">
        <v>13950</v>
      </c>
      <c r="C63" s="177">
        <v>1578.05</v>
      </c>
      <c r="D63" s="190">
        <f t="shared" si="2"/>
        <v>113121.86379928315</v>
      </c>
      <c r="E63" s="175"/>
      <c r="F63" s="120"/>
      <c r="G63" s="180"/>
    </row>
    <row r="64" spans="1:7" s="179" customFormat="1">
      <c r="A64" s="188">
        <v>66.5</v>
      </c>
      <c r="B64" s="188">
        <v>16450</v>
      </c>
      <c r="C64" s="177">
        <v>1729.76</v>
      </c>
      <c r="D64" s="193">
        <f>(C64*1000)*(1000/B64)</f>
        <v>105152.58358662615</v>
      </c>
      <c r="E64" s="175"/>
      <c r="F64" s="120"/>
      <c r="G64" s="180"/>
    </row>
  </sheetData>
  <mergeCells count="10">
    <mergeCell ref="D38:D39"/>
    <mergeCell ref="A40:A41"/>
    <mergeCell ref="B40:B41"/>
    <mergeCell ref="C41:D41"/>
    <mergeCell ref="A2:C2"/>
    <mergeCell ref="D2:D3"/>
    <mergeCell ref="A3:C3"/>
    <mergeCell ref="A4:A5"/>
    <mergeCell ref="B4:B5"/>
    <mergeCell ref="C5:D5"/>
  </mergeCells>
  <phoneticPr fontId="0" type="noConversion"/>
  <hyperlinks>
    <hyperlink ref="E2" location="оглавление!A1" display="Оглавление"/>
    <hyperlink ref="E38" location="оглавление!A1" display="Оглавление"/>
  </hyperlinks>
  <pageMargins left="0.78740157480314965" right="0.39370078740157483" top="0.39370078740157483" bottom="0.39370078740157483" header="0" footer="0"/>
  <pageSetup paperSize="9" scale="91" orientation="portrait" r:id="rId1"/>
  <headerFooter alignWithMargins="0"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оглавление</vt:lpstr>
      <vt:lpstr>доплаты</vt:lpstr>
      <vt:lpstr>типы смазок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канаты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  <vt:lpstr>доплаты!Область_печати</vt:lpstr>
      <vt:lpstr>оглавление!Область_печати</vt:lpstr>
      <vt:lpstr>'типы смазок'!Область_печати</vt:lpstr>
    </vt:vector>
  </TitlesOfParts>
  <Company>БМК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Лыгина Светлана Михайловна</dc:creator>
  <cp:keywords>Mechel</cp:keywords>
  <cp:lastModifiedBy>1</cp:lastModifiedBy>
  <cp:lastPrinted>2019-10-31T04:56:57Z</cp:lastPrinted>
  <dcterms:created xsi:type="dcterms:W3CDTF">2002-06-30T07:00:29Z</dcterms:created>
  <dcterms:modified xsi:type="dcterms:W3CDTF">2020-04-16T05:53:36Z</dcterms:modified>
</cp:coreProperties>
</file>